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M\45.3779.04_Skive_-_PartneringUdbud\04_Output\_Til upload\"/>
    </mc:Choice>
  </mc:AlternateContent>
  <xr:revisionPtr revIDLastSave="0" documentId="8_{C9C43591-512D-47DF-A7C3-2F0E2CDE634D}" xr6:coauthVersionLast="45" xr6:coauthVersionMax="45" xr10:uidLastSave="{00000000-0000-0000-0000-000000000000}"/>
  <bookViews>
    <workbookView xWindow="28680" yWindow="-120" windowWidth="29040" windowHeight="17640" tabRatio="770" firstSheet="44" activeTab="49" xr2:uid="{00000000-000D-0000-FFFF-FFFF00000000}"/>
  </bookViews>
  <sheets>
    <sheet name="TilbudListe" sheetId="3" r:id="rId1"/>
    <sheet name="(1) 7790649.2.P.2 ASYLGADE (P -" sheetId="6" r:id="rId2"/>
    <sheet name="(2) 7790649.2.P ASYLGADE (P- PL" sheetId="7" r:id="rId3"/>
    <sheet name="(3) 7770570 BIRKEBAKKEN (Glyngø" sheetId="8" r:id="rId4"/>
    <sheet name="(4) 7791012.P BORGMESTER W. MAD" sheetId="9" r:id="rId5"/>
    <sheet name="(5) 7770770 BYGVÆNGET (Roslev)" sheetId="10" r:id="rId6"/>
    <sheet name="(6) 7771046 CHRISTIANSGADE(Rosl" sheetId="11" r:id="rId7"/>
    <sheet name="(7) 7811198 DROSSELVEJ (Balling" sheetId="12" r:id="rId8"/>
    <sheet name="(8) 7791694 DROSSELVEJ (Skive)" sheetId="13" r:id="rId9"/>
    <sheet name="(9) 7791450 DÅDYRVEJ (Egeris)" sheetId="14" r:id="rId10"/>
    <sheet name="(10) 7791960 ELMEVEJ (Nr. Søby)" sheetId="15" r:id="rId11"/>
    <sheet name="(11) 7792118 ENGVEJ (Skive)" sheetId="16" r:id="rId12"/>
    <sheet name="(12) 7792118 ENGVEJ (Skive)" sheetId="17" r:id="rId13"/>
    <sheet name="(13) 7811525 FALKEVEJ (Balling)" sheetId="18" r:id="rId14"/>
    <sheet name="(14) 7792485 FREDERIKSDAL ALLE " sheetId="19" r:id="rId15"/>
    <sheet name="(15) 7792598 FRISENBORGVEJ (Ege" sheetId="20" r:id="rId16"/>
    <sheet name="(16) 7772093 FYRREVEJ (Glyngøre" sheetId="21" r:id="rId17"/>
    <sheet name="(17) 7793106.2 H. C. ØRSTEDS VE" sheetId="22" r:id="rId18"/>
    <sheet name="(18) 7793106.4 H. C. ØRSTEDS VE" sheetId="23" r:id="rId19"/>
    <sheet name="(19) 7793106.6 H. C. ØRSTEDS VE" sheetId="24" r:id="rId20"/>
    <sheet name="(20) 7773100 HELSEVÆNGET (Rosle" sheetId="25" r:id="rId21"/>
    <sheet name="(21) 7773100.2 HELSEVÆNGET NR. " sheetId="26" r:id="rId22"/>
    <sheet name="(22) 7793671 HJORTEVEJ (Egeris)" sheetId="27" r:id="rId23"/>
    <sheet name="(23) 0760527 HOLSTEBROVEJ (Skiv" sheetId="28" r:id="rId24"/>
    <sheet name="(24) 7794179 JENS HANSENS VEJ (" sheetId="29" r:id="rId25"/>
    <sheet name="(25) 7794433 KATRINEVEJ (Vinde)" sheetId="30" r:id="rId26"/>
    <sheet name="(26) 7794433.2 KATRINEVEJ nr. 6" sheetId="31" r:id="rId27"/>
    <sheet name="(27) 7794433.1 KATRINEVEJ nr. 1" sheetId="32" r:id="rId28"/>
    <sheet name="(28) 7794433.4 KATRINEVEJ nr. 2" sheetId="33" r:id="rId29"/>
    <sheet name="(29) 7794433.6 KATRINEVEJ nr. 3" sheetId="34" r:id="rId30"/>
    <sheet name="(30) 7794433.8 KATRINEVEJ nr. 4" sheetId="35" r:id="rId31"/>
    <sheet name="(31) 7794461 KIELGASTVEJ (Skive" sheetId="36" r:id="rId32"/>
    <sheet name="(32) 7794518.P.1 KIRKE ALLE (EG" sheetId="37" r:id="rId33"/>
    <sheet name="(33) 7794518 KIRKE ALLE (Egeris" sheetId="38" r:id="rId34"/>
    <sheet name="(34) 7814512 KÆRGÅRDSVEJ (Røddi" sheetId="39" r:id="rId35"/>
    <sheet name="(35) 7774860.P MELLEMVEJ (P-pla" sheetId="40" r:id="rId36"/>
    <sheet name="(36) 7774950 MØLKÆRVEJ (Durup)" sheetId="41" r:id="rId37"/>
    <sheet name="(37) 7796015 NORGESVEJ (Skive)" sheetId="42" r:id="rId38"/>
    <sheet name="(38) 7775422 NYGADE (Roslev)" sheetId="43" r:id="rId39"/>
    <sheet name="(39) 7797088 SANDBYVEJ (Skive)" sheetId="44" r:id="rId40"/>
    <sheet name="(40) 7797172 SDR. BOULEVARD NR " sheetId="45" r:id="rId41"/>
    <sheet name="(41) 7797766 SOLVANGS ALLÉ (Ski" sheetId="46" r:id="rId42"/>
    <sheet name="(42) 7798500 THORUPSGADE (Skive" sheetId="47" r:id="rId43"/>
    <sheet name="(43) 7799036.01 VIBORGVEJ (Skiv" sheetId="48" r:id="rId44"/>
    <sheet name="(44) 7799234 VINKELVEJ (Nr. Søb" sheetId="49" r:id="rId45"/>
    <sheet name="(45) 7799262 VIOLVEJ (Resen - S" sheetId="50" r:id="rId46"/>
    <sheet name="(46) 7819651 ØRNEVEJ (Balling)" sheetId="51" r:id="rId47"/>
    <sheet name="(47) 7799601 ØSTERBRO (Skive)" sheetId="52" r:id="rId48"/>
    <sheet name="(48) 7799686 ØSTERRISVEJ (Højsl" sheetId="53" r:id="rId49"/>
    <sheet name="(49) 7774860 MELLEMVEJ " sheetId="54" r:id="rId50"/>
  </sheets>
  <definedNames>
    <definedName name="entAllData">TilbudListe!$A$1:$F$120</definedName>
    <definedName name="entBetegnelse">TilbudListe!$A$7</definedName>
    <definedName name="entCustomerName">TilbudListe!$A$1</definedName>
    <definedName name="entDate">TilbudListe!$C$4</definedName>
    <definedName name="entDenomination">TilbudListe!$A$7</definedName>
    <definedName name="entDepartment">TilbudListe!$A$2</definedName>
    <definedName name="entPage1">TilbudListe!$A$1:$F$40</definedName>
    <definedName name="entPage10">TilbudListe!#REF!</definedName>
    <definedName name="entPage11">TilbudListe!#REF!</definedName>
    <definedName name="entPage12">TilbudListe!#REF!</definedName>
    <definedName name="entPage13">TilbudListe!#REF!</definedName>
    <definedName name="entPage14">TilbudListe!#REF!</definedName>
    <definedName name="entPage2">TilbudListe!$A$41:$F$80</definedName>
    <definedName name="entPage3">TilbudListe!$A$81:$F$120</definedName>
    <definedName name="entPage4">TilbudListe!#REF!</definedName>
    <definedName name="entPage5">TilbudListe!#REF!</definedName>
    <definedName name="entPage6">TilbudListe!#REF!</definedName>
    <definedName name="entPage7">TilbudListe!#REF!</definedName>
    <definedName name="entPage8">TilbudListe!#REF!</definedName>
    <definedName name="entPage9">TilbudListe!#REF!</definedName>
    <definedName name="entTelephoneFax">TilbudListe!$A$4</definedName>
    <definedName name="entText">TilbudListe!$A$9</definedName>
    <definedName name="entTitle">TilbudListe!$A$5</definedName>
    <definedName name="_xlnm.Print_Area" localSheetId="1">'(1) 7790649.2.P.2 ASYLGADE (P -'!$A$1:$H$56</definedName>
    <definedName name="_xlnm.Print_Area" localSheetId="10">'(10) 7791960 ELMEVEJ (Nr. Søby)'!$A$1:$H$56</definedName>
    <definedName name="_xlnm.Print_Area" localSheetId="11">'(11) 7792118 ENGVEJ (Skive)'!$A$1:$H$56</definedName>
    <definedName name="_xlnm.Print_Area" localSheetId="12">'(12) 7792118 ENGVEJ (Skive)'!$A$1:$H$56</definedName>
    <definedName name="_xlnm.Print_Area" localSheetId="13">'(13) 7811525 FALKEVEJ (Balling)'!$A$1:$H$56</definedName>
    <definedName name="_xlnm.Print_Area" localSheetId="14">'(14) 7792485 FREDERIKSDAL ALLE '!$A$1:$H$56</definedName>
    <definedName name="_xlnm.Print_Area" localSheetId="15">'(15) 7792598 FRISENBORGVEJ (Ege'!$A$1:$H$56</definedName>
    <definedName name="_xlnm.Print_Area" localSheetId="16">'(16) 7772093 FYRREVEJ (Glyngøre'!$A$1:$H$56</definedName>
    <definedName name="_xlnm.Print_Area" localSheetId="17">'(17) 7793106.2 H. C. ØRSTEDS VE'!$A$1:$H$56</definedName>
    <definedName name="_xlnm.Print_Area" localSheetId="18">'(18) 7793106.4 H. C. ØRSTEDS VE'!$A$1:$H$56</definedName>
    <definedName name="_xlnm.Print_Area" localSheetId="19">'(19) 7793106.6 H. C. ØRSTEDS VE'!$A$1:$H$56</definedName>
    <definedName name="_xlnm.Print_Area" localSheetId="2">'(2) 7790649.2.P ASYLGADE (P- PL'!$A$1:$H$56</definedName>
    <definedName name="_xlnm.Print_Area" localSheetId="20">'(20) 7773100 HELSEVÆNGET (Rosle'!$A$1:$H$56</definedName>
    <definedName name="_xlnm.Print_Area" localSheetId="21">'(21) 7773100.2 HELSEVÆNGET NR. '!$A$1:$H$56</definedName>
    <definedName name="_xlnm.Print_Area" localSheetId="22">'(22) 7793671 HJORTEVEJ (Egeris)'!$A$1:$H$56</definedName>
    <definedName name="_xlnm.Print_Area" localSheetId="23">'(23) 0760527 HOLSTEBROVEJ (Skiv'!$A$1:$H$56</definedName>
    <definedName name="_xlnm.Print_Area" localSheetId="24">'(24) 7794179 JENS HANSENS VEJ ('!$A$1:$H$56</definedName>
    <definedName name="_xlnm.Print_Area" localSheetId="25">'(25) 7794433 KATRINEVEJ (Vinde)'!$A$1:$H$56</definedName>
    <definedName name="_xlnm.Print_Area" localSheetId="26">'(26) 7794433.2 KATRINEVEJ nr. 6'!$A$1:$H$56</definedName>
    <definedName name="_xlnm.Print_Area" localSheetId="27">'(27) 7794433.1 KATRINEVEJ nr. 1'!$A$1:$H$56</definedName>
    <definedName name="_xlnm.Print_Area" localSheetId="28">'(28) 7794433.4 KATRINEVEJ nr. 2'!$A$1:$H$56</definedName>
    <definedName name="_xlnm.Print_Area" localSheetId="29">'(29) 7794433.6 KATRINEVEJ nr. 3'!$A$1:$H$56</definedName>
    <definedName name="_xlnm.Print_Area" localSheetId="3">'(3) 7770570 BIRKEBAKKEN (Glyngø'!$A$1:$H$56</definedName>
    <definedName name="_xlnm.Print_Area" localSheetId="30">'(30) 7794433.8 KATRINEVEJ nr. 4'!$A$1:$H$56</definedName>
    <definedName name="_xlnm.Print_Area" localSheetId="31">'(31) 7794461 KIELGASTVEJ (Skive'!$A$1:$H$56</definedName>
    <definedName name="_xlnm.Print_Area" localSheetId="32">'(32) 7794518.P.1 KIRKE ALLE (EG'!$A$1:$H$56</definedName>
    <definedName name="_xlnm.Print_Area" localSheetId="33">'(33) 7794518 KIRKE ALLE (Egeris'!$A$1:$H$56</definedName>
    <definedName name="_xlnm.Print_Area" localSheetId="34">'(34) 7814512 KÆRGÅRDSVEJ (Røddi'!$A$1:$H$56</definedName>
    <definedName name="_xlnm.Print_Area" localSheetId="35">'(35) 7774860.P MELLEMVEJ (P-pla'!$A$1:$H$56</definedName>
    <definedName name="_xlnm.Print_Area" localSheetId="36">'(36) 7774950 MØLKÆRVEJ (Durup)'!$A$1:$H$56</definedName>
    <definedName name="_xlnm.Print_Area" localSheetId="37">'(37) 7796015 NORGESVEJ (Skive)'!$A$1:$H$56</definedName>
    <definedName name="_xlnm.Print_Area" localSheetId="38">'(38) 7775422 NYGADE (Roslev)'!$A$1:$H$56</definedName>
    <definedName name="_xlnm.Print_Area" localSheetId="39">'(39) 7797088 SANDBYVEJ (Skive)'!$A$1:$H$56</definedName>
    <definedName name="_xlnm.Print_Area" localSheetId="4">'(4) 7791012.P BORGMESTER W. MAD'!$A$1:$H$56</definedName>
    <definedName name="_xlnm.Print_Area" localSheetId="40">'(40) 7797172 SDR. BOULEVARD NR '!$A$1:$H$56</definedName>
    <definedName name="_xlnm.Print_Area" localSheetId="41">'(41) 7797766 SOLVANGS ALLÉ (Ski'!$A$1:$H$56</definedName>
    <definedName name="_xlnm.Print_Area" localSheetId="42">'(42) 7798500 THORUPSGADE (Skive'!$A$1:$H$56</definedName>
    <definedName name="_xlnm.Print_Area" localSheetId="43">'(43) 7799036.01 VIBORGVEJ (Skiv'!$A$1:$H$56</definedName>
    <definedName name="_xlnm.Print_Area" localSheetId="44">'(44) 7799234 VINKELVEJ (Nr. Søb'!$A$1:$H$56</definedName>
    <definedName name="_xlnm.Print_Area" localSheetId="45">'(45) 7799262 VIOLVEJ (Resen - S'!$A$1:$H$56</definedName>
    <definedName name="_xlnm.Print_Area" localSheetId="46">'(46) 7819651 ØRNEVEJ (Balling)'!$A$1:$H$56</definedName>
    <definedName name="_xlnm.Print_Area" localSheetId="47">'(47) 7799601 ØSTERBRO (Skive)'!$A$1:$H$56</definedName>
    <definedName name="_xlnm.Print_Area" localSheetId="48">'(48) 7799686 ØSTERRISVEJ (Højsl'!$A$1:$H$56</definedName>
    <definedName name="_xlnm.Print_Area" localSheetId="49">'(49) 7774860 MELLEMVEJ '!$A$1:$H$56</definedName>
    <definedName name="_xlnm.Print_Area" localSheetId="5">'(5) 7770770 BYGVÆNGET (Roslev)'!$A$1:$H$56</definedName>
    <definedName name="_xlnm.Print_Area" localSheetId="6">'(6) 7771046 CHRISTIANSGADE(Rosl'!$A$1:$H$56</definedName>
    <definedName name="_xlnm.Print_Area" localSheetId="7">'(7) 7811198 DROSSELVEJ (Balling'!$A$1:$H$56</definedName>
    <definedName name="_xlnm.Print_Area" localSheetId="8">'(8) 7791694 DROSSELVEJ (Skive)'!$A$1:$H$56</definedName>
    <definedName name="_xlnm.Print_Area" localSheetId="9">'(9) 7791450 DÅDYRVEJ (Egeris)'!$A$1:$H$56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0" l="1"/>
  <c r="F94" i="3"/>
  <c r="E94" i="3"/>
  <c r="D94" i="3"/>
  <c r="C94" i="3"/>
  <c r="B94" i="3"/>
  <c r="A94" i="3"/>
  <c r="H46" i="54"/>
  <c r="A1" i="54"/>
  <c r="H46" i="53" l="1"/>
  <c r="A1" i="53"/>
  <c r="H46" i="52"/>
  <c r="F92" i="3" s="1"/>
  <c r="A1" i="52"/>
  <c r="H46" i="51"/>
  <c r="F74" i="3" s="1"/>
  <c r="A1" i="51"/>
  <c r="H46" i="50"/>
  <c r="F73" i="3" s="1"/>
  <c r="A1" i="50"/>
  <c r="H46" i="49"/>
  <c r="F72" i="3" s="1"/>
  <c r="A1" i="49"/>
  <c r="H46" i="48"/>
  <c r="F71" i="3" s="1"/>
  <c r="A1" i="48"/>
  <c r="H46" i="47"/>
  <c r="A1" i="47"/>
  <c r="H46" i="46"/>
  <c r="F69" i="3" s="1"/>
  <c r="A1" i="46"/>
  <c r="H46" i="45"/>
  <c r="A1" i="45"/>
  <c r="H46" i="44"/>
  <c r="F67" i="3" s="1"/>
  <c r="A1" i="44"/>
  <c r="H46" i="43"/>
  <c r="F66" i="3" s="1"/>
  <c r="A1" i="43"/>
  <c r="H46" i="42"/>
  <c r="A1" i="42"/>
  <c r="H46" i="41"/>
  <c r="F64" i="3" s="1"/>
  <c r="A1" i="41"/>
  <c r="H46" i="40"/>
  <c r="A1" i="40"/>
  <c r="H46" i="39"/>
  <c r="A1" i="39"/>
  <c r="H46" i="38"/>
  <c r="F61" i="3" s="1"/>
  <c r="A1" i="38"/>
  <c r="H46" i="37"/>
  <c r="F60" i="3" s="1"/>
  <c r="A1" i="37"/>
  <c r="H46" i="36"/>
  <c r="A1" i="36"/>
  <c r="H46" i="35"/>
  <c r="A1" i="35"/>
  <c r="H46" i="34"/>
  <c r="F57" i="3" s="1"/>
  <c r="A1" i="34"/>
  <c r="H46" i="33"/>
  <c r="A1" i="33"/>
  <c r="H46" i="32"/>
  <c r="F55" i="3" s="1"/>
  <c r="A1" i="32"/>
  <c r="H46" i="31"/>
  <c r="F54" i="3" s="1"/>
  <c r="A1" i="31"/>
  <c r="H46" i="30"/>
  <c r="F53" i="3" s="1"/>
  <c r="A1" i="30"/>
  <c r="H46" i="29"/>
  <c r="F52" i="3" s="1"/>
  <c r="A1" i="29"/>
  <c r="H46" i="28"/>
  <c r="A1" i="28"/>
  <c r="H46" i="27"/>
  <c r="F33" i="3" s="1"/>
  <c r="A1" i="27"/>
  <c r="H46" i="26"/>
  <c r="A1" i="26"/>
  <c r="H46" i="25"/>
  <c r="F31" i="3" s="1"/>
  <c r="A1" i="25"/>
  <c r="H46" i="24"/>
  <c r="F30" i="3" s="1"/>
  <c r="A1" i="24"/>
  <c r="H46" i="23"/>
  <c r="A1" i="23"/>
  <c r="H46" i="22"/>
  <c r="F28" i="3" s="1"/>
  <c r="A1" i="22"/>
  <c r="H46" i="21"/>
  <c r="F27" i="3" s="1"/>
  <c r="A1" i="21"/>
  <c r="H46" i="20"/>
  <c r="F26" i="3" s="1"/>
  <c r="A1" i="20"/>
  <c r="H46" i="19"/>
  <c r="F25" i="3" s="1"/>
  <c r="A1" i="19"/>
  <c r="H46" i="18"/>
  <c r="F24" i="3" s="1"/>
  <c r="A1" i="18"/>
  <c r="H46" i="17"/>
  <c r="A1" i="17"/>
  <c r="H46" i="16"/>
  <c r="A1" i="16"/>
  <c r="H46" i="15"/>
  <c r="F21" i="3" s="1"/>
  <c r="A1" i="15"/>
  <c r="H46" i="14"/>
  <c r="F20" i="3" s="1"/>
  <c r="A1" i="14"/>
  <c r="H46" i="13"/>
  <c r="F19" i="3" s="1"/>
  <c r="A1" i="13"/>
  <c r="H46" i="12"/>
  <c r="F18" i="3" s="1"/>
  <c r="A1" i="12"/>
  <c r="H46" i="11"/>
  <c r="A1" i="11"/>
  <c r="H46" i="10"/>
  <c r="F16" i="3" s="1"/>
  <c r="A1" i="10"/>
  <c r="H46" i="9"/>
  <c r="F15" i="3" s="1"/>
  <c r="A1" i="9"/>
  <c r="H46" i="8"/>
  <c r="A1" i="8"/>
  <c r="H46" i="7"/>
  <c r="F13" i="3" s="1"/>
  <c r="A1" i="7"/>
  <c r="H46" i="6"/>
  <c r="F12" i="3" s="1"/>
  <c r="A1" i="6"/>
  <c r="F93" i="3"/>
  <c r="E93" i="3"/>
  <c r="D93" i="3"/>
  <c r="C93" i="3"/>
  <c r="B93" i="3"/>
  <c r="A93" i="3"/>
  <c r="E92" i="3"/>
  <c r="D92" i="3"/>
  <c r="C92" i="3"/>
  <c r="B92" i="3"/>
  <c r="A92" i="3"/>
  <c r="A89" i="3"/>
  <c r="A87" i="3"/>
  <c r="A85" i="3"/>
  <c r="C84" i="3"/>
  <c r="A84" i="3"/>
  <c r="A82" i="3"/>
  <c r="A81" i="3"/>
  <c r="E74" i="3"/>
  <c r="D74" i="3"/>
  <c r="C74" i="3"/>
  <c r="B74" i="3"/>
  <c r="A74" i="3"/>
  <c r="E73" i="3"/>
  <c r="D73" i="3"/>
  <c r="C73" i="3"/>
  <c r="B73" i="3"/>
  <c r="A73" i="3"/>
  <c r="E72" i="3"/>
  <c r="D72" i="3"/>
  <c r="C72" i="3"/>
  <c r="B72" i="3"/>
  <c r="A72" i="3"/>
  <c r="E71" i="3"/>
  <c r="D71" i="3"/>
  <c r="C71" i="3"/>
  <c r="B71" i="3"/>
  <c r="A71" i="3"/>
  <c r="F70" i="3"/>
  <c r="E70" i="3"/>
  <c r="D70" i="3"/>
  <c r="C70" i="3"/>
  <c r="B70" i="3"/>
  <c r="A70" i="3"/>
  <c r="E69" i="3"/>
  <c r="D69" i="3"/>
  <c r="C69" i="3"/>
  <c r="B69" i="3"/>
  <c r="A69" i="3"/>
  <c r="F68" i="3"/>
  <c r="E68" i="3"/>
  <c r="D68" i="3"/>
  <c r="C68" i="3"/>
  <c r="B68" i="3"/>
  <c r="A68" i="3"/>
  <c r="E67" i="3"/>
  <c r="D67" i="3"/>
  <c r="C67" i="3"/>
  <c r="B67" i="3"/>
  <c r="A67" i="3"/>
  <c r="E66" i="3"/>
  <c r="D66" i="3"/>
  <c r="C66" i="3"/>
  <c r="B66" i="3"/>
  <c r="A66" i="3"/>
  <c r="F65" i="3"/>
  <c r="E65" i="3"/>
  <c r="D65" i="3"/>
  <c r="C65" i="3"/>
  <c r="B65" i="3"/>
  <c r="A65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E61" i="3"/>
  <c r="D61" i="3"/>
  <c r="C61" i="3"/>
  <c r="B61" i="3"/>
  <c r="A61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E57" i="3"/>
  <c r="D57" i="3"/>
  <c r="C57" i="3"/>
  <c r="B57" i="3"/>
  <c r="A57" i="3"/>
  <c r="F56" i="3"/>
  <c r="E56" i="3"/>
  <c r="D56" i="3"/>
  <c r="C56" i="3"/>
  <c r="B56" i="3"/>
  <c r="A56" i="3"/>
  <c r="E55" i="3"/>
  <c r="D55" i="3"/>
  <c r="C55" i="3"/>
  <c r="B55" i="3"/>
  <c r="A55" i="3"/>
  <c r="E54" i="3"/>
  <c r="D54" i="3"/>
  <c r="C54" i="3"/>
  <c r="B54" i="3"/>
  <c r="A54" i="3"/>
  <c r="E53" i="3"/>
  <c r="D53" i="3"/>
  <c r="C53" i="3"/>
  <c r="B53" i="3"/>
  <c r="A53" i="3"/>
  <c r="E52" i="3"/>
  <c r="D52" i="3"/>
  <c r="C52" i="3"/>
  <c r="B52" i="3"/>
  <c r="A52" i="3"/>
  <c r="A49" i="3"/>
  <c r="A47" i="3"/>
  <c r="A45" i="3"/>
  <c r="C44" i="3"/>
  <c r="A44" i="3"/>
  <c r="A42" i="3"/>
  <c r="A41" i="3"/>
  <c r="F34" i="3"/>
  <c r="E34" i="3"/>
  <c r="D34" i="3"/>
  <c r="C34" i="3"/>
  <c r="B34" i="3"/>
  <c r="A34" i="3"/>
  <c r="E33" i="3"/>
  <c r="D33" i="3"/>
  <c r="C33" i="3"/>
  <c r="B33" i="3"/>
  <c r="A33" i="3"/>
  <c r="F32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F29" i="3"/>
  <c r="E29" i="3"/>
  <c r="D29" i="3"/>
  <c r="C29" i="3"/>
  <c r="B29" i="3"/>
  <c r="A29" i="3"/>
  <c r="E28" i="3"/>
  <c r="D28" i="3"/>
  <c r="C28" i="3"/>
  <c r="B28" i="3"/>
  <c r="A28" i="3"/>
  <c r="E27" i="3"/>
  <c r="D27" i="3"/>
  <c r="C27" i="3"/>
  <c r="B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F23" i="3"/>
  <c r="E23" i="3"/>
  <c r="D23" i="3"/>
  <c r="C23" i="3"/>
  <c r="B23" i="3"/>
  <c r="A23" i="3"/>
  <c r="F22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E18" i="3"/>
  <c r="D18" i="3"/>
  <c r="C18" i="3"/>
  <c r="B18" i="3"/>
  <c r="A18" i="3"/>
  <c r="F17" i="3"/>
  <c r="E17" i="3"/>
  <c r="D17" i="3"/>
  <c r="C17" i="3"/>
  <c r="B17" i="3"/>
  <c r="A17" i="3"/>
  <c r="E16" i="3"/>
  <c r="D16" i="3"/>
  <c r="C16" i="3"/>
  <c r="B16" i="3"/>
  <c r="A16" i="3"/>
  <c r="E15" i="3"/>
  <c r="D15" i="3"/>
  <c r="C15" i="3"/>
  <c r="B15" i="3"/>
  <c r="A15" i="3"/>
  <c r="F14" i="3"/>
  <c r="E14" i="3"/>
  <c r="D14" i="3"/>
  <c r="C14" i="3"/>
  <c r="B14" i="3"/>
  <c r="A14" i="3"/>
  <c r="E13" i="3"/>
  <c r="D13" i="3"/>
  <c r="C13" i="3"/>
  <c r="B13" i="3"/>
  <c r="A13" i="3"/>
  <c r="E12" i="3"/>
  <c r="D12" i="3"/>
  <c r="C12" i="3"/>
  <c r="B12" i="3"/>
  <c r="A12" i="3"/>
  <c r="F75" i="3" l="1"/>
  <c r="F97" i="3" s="1"/>
  <c r="F114" i="3" s="1"/>
  <c r="F35" i="3"/>
</calcChain>
</file>

<file path=xl/sharedStrings.xml><?xml version="1.0" encoding="utf-8"?>
<sst xmlns="http://schemas.openxmlformats.org/spreadsheetml/2006/main" count="2992" uniqueCount="1509">
  <si>
    <t>Parcel:</t>
  </si>
  <si>
    <t>Dato</t>
  </si>
  <si>
    <t>Stempel</t>
  </si>
  <si>
    <t>Underskrift</t>
  </si>
  <si>
    <t>I alt Kr.</t>
  </si>
  <si>
    <t>Mængde</t>
  </si>
  <si>
    <t>Undertegnede tilbyder herved at udføre arbejde på nedenstående parceller for en betaling af :</t>
  </si>
  <si>
    <t>Vejnavn:</t>
  </si>
  <si>
    <t>Betegnelse</t>
  </si>
  <si>
    <t>Bane:</t>
  </si>
  <si>
    <t>Tekn. forvaltning</t>
  </si>
  <si>
    <t>Stationering (Fra st. / Til st.)</t>
  </si>
  <si>
    <t>∕</t>
  </si>
  <si>
    <t>Station 0:</t>
  </si>
  <si>
    <t>Underlag:</t>
  </si>
  <si>
    <t>Trafik (ÅDT/Æ10):</t>
  </si>
  <si>
    <t xml:space="preserve">Særlige forhold: </t>
  </si>
  <si>
    <t>Arbejdets art og betegnelse</t>
  </si>
  <si>
    <t>Enhed</t>
  </si>
  <si>
    <t>Enhedspris kr.</t>
  </si>
  <si>
    <t>Pris i alt kr.</t>
  </si>
  <si>
    <t>Tilbudssum i alt overføres til hovedtilbudslisten:</t>
  </si>
  <si>
    <t>Eventuelle forbehold:</t>
  </si>
  <si>
    <t>den</t>
  </si>
  <si>
    <t>Firma</t>
  </si>
  <si>
    <t>Entreprenør</t>
  </si>
  <si>
    <t>Vejnummer:</t>
  </si>
  <si>
    <t>TILBUD LISTE</t>
  </si>
  <si>
    <t xml:space="preserve">Tlf.: </t>
  </si>
  <si>
    <t>TilbudListe nr:</t>
  </si>
  <si>
    <t>Lyst tilslag:</t>
  </si>
  <si>
    <t>Udlægningsår:</t>
  </si>
  <si>
    <t>2022, 2023</t>
  </si>
  <si>
    <t>7790649.2.P.2</t>
  </si>
  <si>
    <t>7790649.2.P</t>
  </si>
  <si>
    <t>7770570</t>
  </si>
  <si>
    <t>7791012.P</t>
  </si>
  <si>
    <t>7770770</t>
  </si>
  <si>
    <t>7771046</t>
  </si>
  <si>
    <t>7791694</t>
  </si>
  <si>
    <t>7791450</t>
  </si>
  <si>
    <t>7791960</t>
  </si>
  <si>
    <t>7792118</t>
  </si>
  <si>
    <t>7811525</t>
  </si>
  <si>
    <t>7792485</t>
  </si>
  <si>
    <t>7792598</t>
  </si>
  <si>
    <t>7772093</t>
  </si>
  <si>
    <t>7793106.2</t>
  </si>
  <si>
    <t>7793106.4</t>
  </si>
  <si>
    <t>7793106.6</t>
  </si>
  <si>
    <t>7773100</t>
  </si>
  <si>
    <t>7773100.2</t>
  </si>
  <si>
    <t>7793671</t>
  </si>
  <si>
    <t>0760527</t>
  </si>
  <si>
    <t>7794179</t>
  </si>
  <si>
    <t>7794433</t>
  </si>
  <si>
    <t>7794433.2</t>
  </si>
  <si>
    <t>7794433.1</t>
  </si>
  <si>
    <t>7794433.4</t>
  </si>
  <si>
    <t>7794433.6</t>
  </si>
  <si>
    <t>7794433.8</t>
  </si>
  <si>
    <t>7794461</t>
  </si>
  <si>
    <t>7794518.P.1</t>
  </si>
  <si>
    <t>7794518</t>
  </si>
  <si>
    <t>7814512</t>
  </si>
  <si>
    <t>7774860.P</t>
  </si>
  <si>
    <t>7774950</t>
  </si>
  <si>
    <t>7796015</t>
  </si>
  <si>
    <t>7775422</t>
  </si>
  <si>
    <t>7797088</t>
  </si>
  <si>
    <t>7797172</t>
  </si>
  <si>
    <t>7797766</t>
  </si>
  <si>
    <t>7798500</t>
  </si>
  <si>
    <t>7799036.01</t>
  </si>
  <si>
    <t>7799234</t>
  </si>
  <si>
    <t>7799262</t>
  </si>
  <si>
    <t>7819651</t>
  </si>
  <si>
    <t>7799601</t>
  </si>
  <si>
    <t>7799686</t>
  </si>
  <si>
    <t>DROSSELVEJ (Balling)</t>
  </si>
  <si>
    <t>KIELGASTVEJ (Skive)</t>
  </si>
  <si>
    <t>FALKEVEJ (Balling)</t>
  </si>
  <si>
    <t>FRISENBORGVEJ (Egeris)</t>
  </si>
  <si>
    <t>ØSTERRISVEJ (Højslev st.)</t>
  </si>
  <si>
    <t>ØRNEVEJ (Balling)</t>
  </si>
  <si>
    <t>MØLKÆRVEJ (Durup)</t>
  </si>
  <si>
    <t>H. C. ØRSTEDS VEJ nr. 26B - 36B (Egeris)</t>
  </si>
  <si>
    <t>KIRKE ALLE (Egeris)</t>
  </si>
  <si>
    <t xml:space="preserve">ASYLGADE (P- PLADS) </t>
  </si>
  <si>
    <t>VINKELVEJ (Nr. Søby)</t>
  </si>
  <si>
    <t>BIRKEBAKKEN (Glyngøre)</t>
  </si>
  <si>
    <t>ØSTERBRO (Skive)</t>
  </si>
  <si>
    <t>KATRINEVEJ nr. 44 - 54 (Vinde)</t>
  </si>
  <si>
    <t>KIRKE ALLE (EGERIS TORV) (P-PLADS)</t>
  </si>
  <si>
    <t>ENGVEJ (Skive)</t>
  </si>
  <si>
    <t>KÆRGÅRDSVEJ (Rødding)</t>
  </si>
  <si>
    <t>VIBORGVEJ (Skive - Nr. Søby)</t>
  </si>
  <si>
    <t>SDR. BOULEVARD NR 1-15 og 2-224 (Skive)</t>
  </si>
  <si>
    <t>VIOLVEJ (Resen - Skive)</t>
  </si>
  <si>
    <t>FYRREVEJ (Glyngøre)</t>
  </si>
  <si>
    <t>KATRINEVEJ nr. 34 - 42 (Vinde)</t>
  </si>
  <si>
    <t>MELLEMVEJ (P-plads) (Durup)</t>
  </si>
  <si>
    <t>CHRISTIANSGADE(Roslev)</t>
  </si>
  <si>
    <t>HELSEVÆNGET (Roslev)</t>
  </si>
  <si>
    <t>H. C. ØRSTEDS VEJ nr. 2 - 12 (Egeris)</t>
  </si>
  <si>
    <t>KATRINEVEJ nr. 28 - 30 (Vinde)</t>
  </si>
  <si>
    <t>BYGVÆNGET (Roslev)</t>
  </si>
  <si>
    <t>JENS HANSENS VEJ (Nr. Søby)</t>
  </si>
  <si>
    <t>ELMEVEJ (Nr. Søby)</t>
  </si>
  <si>
    <t>ENGVEJ (Skive)</t>
  </si>
  <si>
    <t>NORGESVEJ (Skive)</t>
  </si>
  <si>
    <t>KATRINEVEJ nr. 6 - 16 (Vinde)</t>
  </si>
  <si>
    <t>SOLVANGS ALLÉ (Skive)</t>
  </si>
  <si>
    <t>BORGMESTER W. MADSENS ALLE (P-PLADS)</t>
  </si>
  <si>
    <t>SANDBYVEJ (Skive)</t>
  </si>
  <si>
    <t>THORUPSGADE (Skive)</t>
  </si>
  <si>
    <t>H. C. ØRSTEDS VEJ nr. 14 - 24 (Egeris)</t>
  </si>
  <si>
    <t>HELSEVÆNGET NR. 2-6 (Roslev)</t>
  </si>
  <si>
    <t>ASYLGADE (P - PLADS)</t>
  </si>
  <si>
    <t>FREDERIKSDAL ALLE (Skive)</t>
  </si>
  <si>
    <t>HOLSTEBROVEJ (Skive)</t>
  </si>
  <si>
    <t>HJORTEVEJ (Egeris)</t>
  </si>
  <si>
    <t>DROSSELVEJ (Skive)</t>
  </si>
  <si>
    <t>KATRINEVEJ (Vinde)</t>
  </si>
  <si>
    <t>KATRINEVEJ nr. 15 - 17 (Vinde)</t>
  </si>
  <si>
    <t>DÅDYRVEJ (Egeris)</t>
  </si>
  <si>
    <t>NYGADE (Roslev)</t>
  </si>
  <si>
    <t>AB</t>
  </si>
  <si>
    <t>PA</t>
  </si>
  <si>
    <t>AB</t>
  </si>
  <si>
    <t>PA</t>
  </si>
  <si>
    <t>Combi</t>
  </si>
  <si>
    <t>PA</t>
  </si>
  <si>
    <t>AB</t>
  </si>
  <si>
    <t>Asfalt</t>
  </si>
  <si>
    <t>Combi 11t, SMA 6t</t>
  </si>
  <si>
    <t>PA</t>
  </si>
  <si>
    <t>PA, SMA 6t</t>
  </si>
  <si>
    <t>Combi 11t</t>
  </si>
  <si>
    <t>PA</t>
  </si>
  <si>
    <t>SMA 8t</t>
  </si>
  <si>
    <t>PA</t>
  </si>
  <si>
    <t>ASF</t>
  </si>
  <si>
    <t>Asfalt</t>
  </si>
  <si>
    <t>AB</t>
  </si>
  <si>
    <t>PA</t>
  </si>
  <si>
    <t>OB</t>
  </si>
  <si>
    <t>PA</t>
  </si>
  <si>
    <t>Asfalt, PA</t>
  </si>
  <si>
    <t>AB 0/8, Combi 11t, SMA 8t</t>
  </si>
  <si>
    <t>PA</t>
  </si>
  <si>
    <t>Asfalt, Combi, Combi 11t</t>
  </si>
  <si>
    <t>PA</t>
  </si>
  <si>
    <t>Asfalt</t>
  </si>
  <si>
    <t>PA</t>
  </si>
  <si>
    <t>SMA</t>
  </si>
  <si>
    <t>Asfalt</t>
  </si>
  <si>
    <t>OB</t>
  </si>
  <si>
    <t>Asfalt</t>
  </si>
  <si>
    <t>0</t>
  </si>
  <si>
    <t>/</t>
  </si>
  <si>
    <t>6</t>
  </si>
  <si>
    <t>0</t>
  </si>
  <si>
    <t>/</t>
  </si>
  <si>
    <t>5</t>
  </si>
  <si>
    <t>868</t>
  </si>
  <si>
    <t>/</t>
  </si>
  <si>
    <t>45</t>
  </si>
  <si>
    <t>2166</t>
  </si>
  <si>
    <t>/</t>
  </si>
  <si>
    <t>50</t>
  </si>
  <si>
    <t>350</t>
  </si>
  <si>
    <t>/</t>
  </si>
  <si>
    <t>2</t>
  </si>
  <si>
    <t>350</t>
  </si>
  <si>
    <t>/</t>
  </si>
  <si>
    <t>2</t>
  </si>
  <si>
    <t>509</t>
  </si>
  <si>
    <t>/</t>
  </si>
  <si>
    <t>34</t>
  </si>
  <si>
    <t>350</t>
  </si>
  <si>
    <t>/</t>
  </si>
  <si>
    <t>15</t>
  </si>
  <si>
    <t>0</t>
  </si>
  <si>
    <t>/</t>
  </si>
  <si>
    <t>0.9</t>
  </si>
  <si>
    <t>0</t>
  </si>
  <si>
    <t>/</t>
  </si>
  <si>
    <t>0.9</t>
  </si>
  <si>
    <t>11157</t>
  </si>
  <si>
    <t>/</t>
  </si>
  <si>
    <t>438</t>
  </si>
  <si>
    <t>0</t>
  </si>
  <si>
    <t>/</t>
  </si>
  <si>
    <t>0.5</t>
  </si>
  <si>
    <t>350</t>
  </si>
  <si>
    <t>/</t>
  </si>
  <si>
    <t>9</t>
  </si>
  <si>
    <t>350</t>
  </si>
  <si>
    <t>/</t>
  </si>
  <si>
    <t>3</t>
  </si>
  <si>
    <t>257</t>
  </si>
  <si>
    <t>/</t>
  </si>
  <si>
    <t>2</t>
  </si>
  <si>
    <t>8078</t>
  </si>
  <si>
    <t>/</t>
  </si>
  <si>
    <t>367</t>
  </si>
  <si>
    <t>611</t>
  </si>
  <si>
    <t>/</t>
  </si>
  <si>
    <t>23</t>
  </si>
  <si>
    <t>0</t>
  </si>
  <si>
    <t>/</t>
  </si>
  <si>
    <t>1</t>
  </si>
  <si>
    <t>350</t>
  </si>
  <si>
    <t>/</t>
  </si>
  <si>
    <t>2</t>
  </si>
  <si>
    <t>0</t>
  </si>
  <si>
    <t>/</t>
  </si>
  <si>
    <t>0.9</t>
  </si>
  <si>
    <t>88</t>
  </si>
  <si>
    <t>/</t>
  </si>
  <si>
    <t>1</t>
  </si>
  <si>
    <t>350</t>
  </si>
  <si>
    <t>/</t>
  </si>
  <si>
    <t>5</t>
  </si>
  <si>
    <t>2217</t>
  </si>
  <si>
    <t>/</t>
  </si>
  <si>
    <t>176</t>
  </si>
  <si>
    <t>8078</t>
  </si>
  <si>
    <t>/</t>
  </si>
  <si>
    <t>367</t>
  </si>
  <si>
    <t>0</t>
  </si>
  <si>
    <t>/</t>
  </si>
  <si>
    <t>0.9</t>
  </si>
  <si>
    <t>350</t>
  </si>
  <si>
    <t>/</t>
  </si>
  <si>
    <t>2</t>
  </si>
  <si>
    <t>100</t>
  </si>
  <si>
    <t>/</t>
  </si>
  <si>
    <t>0.9</t>
  </si>
  <si>
    <t>350</t>
  </si>
  <si>
    <t>/</t>
  </si>
  <si>
    <t>2</t>
  </si>
  <si>
    <t>0</t>
  </si>
  <si>
    <t>/</t>
  </si>
  <si>
    <t>0.5</t>
  </si>
  <si>
    <t>0</t>
  </si>
  <si>
    <t>/</t>
  </si>
  <si>
    <t>1</t>
  </si>
  <si>
    <t>350</t>
  </si>
  <si>
    <t>/</t>
  </si>
  <si>
    <t>1</t>
  </si>
  <si>
    <t>11707</t>
  </si>
  <si>
    <t>/</t>
  </si>
  <si>
    <t>366</t>
  </si>
  <si>
    <t>350</t>
  </si>
  <si>
    <t>/</t>
  </si>
  <si>
    <t>2</t>
  </si>
  <si>
    <t>468</t>
  </si>
  <si>
    <t>/</t>
  </si>
  <si>
    <t>46</t>
  </si>
  <si>
    <t>350</t>
  </si>
  <si>
    <t>/</t>
  </si>
  <si>
    <t>2</t>
  </si>
  <si>
    <t>2556</t>
  </si>
  <si>
    <t>/</t>
  </si>
  <si>
    <t>109</t>
  </si>
  <si>
    <t>350</t>
  </si>
  <si>
    <t>/</t>
  </si>
  <si>
    <t>2</t>
  </si>
  <si>
    <t>0</t>
  </si>
  <si>
    <t>/</t>
  </si>
  <si>
    <t>7.5</t>
  </si>
  <si>
    <t>350</t>
  </si>
  <si>
    <t>/</t>
  </si>
  <si>
    <t>2</t>
  </si>
  <si>
    <t>2632</t>
  </si>
  <si>
    <t>/</t>
  </si>
  <si>
    <t>135</t>
  </si>
  <si>
    <t>0</t>
  </si>
  <si>
    <t>/</t>
  </si>
  <si>
    <t>18</t>
  </si>
  <si>
    <t>350</t>
  </si>
  <si>
    <t>/</t>
  </si>
  <si>
    <t>5</t>
  </si>
  <si>
    <t>350</t>
  </si>
  <si>
    <t>/</t>
  </si>
  <si>
    <t>5</t>
  </si>
  <si>
    <t>0</t>
  </si>
  <si>
    <t>/</t>
  </si>
  <si>
    <t>16</t>
  </si>
  <si>
    <t>350</t>
  </si>
  <si>
    <t>/</t>
  </si>
  <si>
    <t>3</t>
  </si>
  <si>
    <t>7446</t>
  </si>
  <si>
    <t>/</t>
  </si>
  <si>
    <t>701</t>
  </si>
  <si>
    <t>0</t>
  </si>
  <si>
    <t>/</t>
  </si>
  <si>
    <t>0.5</t>
  </si>
  <si>
    <t>350</t>
  </si>
  <si>
    <t>/</t>
  </si>
  <si>
    <t>10</t>
  </si>
  <si>
    <t>JA</t>
  </si>
  <si>
    <t>Søndergade</t>
  </si>
  <si>
    <t>HAVNEVEJ</t>
  </si>
  <si>
    <t>Ørnevej</t>
  </si>
  <si>
    <t>RINGVEJ SYD</t>
  </si>
  <si>
    <t>VIBORGVEJ</t>
  </si>
  <si>
    <t>Vestergade</t>
  </si>
  <si>
    <t>TORVET</t>
  </si>
  <si>
    <t>H. C. ØRSTEDS VEJ st. 342</t>
  </si>
  <si>
    <t>BRÅRUPVEJ</t>
  </si>
  <si>
    <t>ASYLGADE ST. 78</t>
  </si>
  <si>
    <t>VIBORGVEJ</t>
  </si>
  <si>
    <t>ENGHAVEVEJ</t>
  </si>
  <si>
    <t>ØSTERTORV/ÅGADE/SDR. BOULEVARD</t>
  </si>
  <si>
    <t>KATRINEVEJ</t>
  </si>
  <si>
    <t>KIRKE ALLE ST. 305</t>
  </si>
  <si>
    <t>ØSTERBRO</t>
  </si>
  <si>
    <t>Borgergade/Nymøllevej</t>
  </si>
  <si>
    <t>VIBORGVEJ (Rundkørsel Ringvej syd)</t>
  </si>
  <si>
    <t>ØSTERBRO / ØSTERTORV / ÅGADE</t>
  </si>
  <si>
    <t>SKOVBAKKEN</t>
  </si>
  <si>
    <t>RINGVEJ</t>
  </si>
  <si>
    <t>KATRINEVEJ</t>
  </si>
  <si>
    <t>MELLEMVEJ ST. 78</t>
  </si>
  <si>
    <t>KÆRVEJ</t>
  </si>
  <si>
    <t>LODALVEJ</t>
  </si>
  <si>
    <t>H. C. ØRSTEDSVEJ st. 90</t>
  </si>
  <si>
    <t>KATRINEVEJ</t>
  </si>
  <si>
    <t>KÆRVEJ</t>
  </si>
  <si>
    <t>VIBORGVEJ</t>
  </si>
  <si>
    <t>SKOVVEJ</t>
  </si>
  <si>
    <t>ØSTERBRO</t>
  </si>
  <si>
    <t>ENGVEJ</t>
  </si>
  <si>
    <t>KATRINEVEJ</t>
  </si>
  <si>
    <t>HOLSTEBROVEJ</t>
  </si>
  <si>
    <t>BORGMESTER W. MADSENS ALLE</t>
  </si>
  <si>
    <t>SKOVBAKKEN</t>
  </si>
  <si>
    <t>THOMSENSGADE</t>
  </si>
  <si>
    <t>H. C. ØRSTEDS VEJ st. 215</t>
  </si>
  <si>
    <t>HELSEVÆNGET</t>
  </si>
  <si>
    <t>ASYLGADE (P - PLADS) ST. 91</t>
  </si>
  <si>
    <t>MØLLEGADE</t>
  </si>
  <si>
    <t>HLV. 430 HAGEBRO-SKIVE</t>
  </si>
  <si>
    <t>FRISENBORGVEJ</t>
  </si>
  <si>
    <t>NORGAARDSVEJ</t>
  </si>
  <si>
    <t>MARGRETEVEJ</t>
  </si>
  <si>
    <t>KATRINEVEJ</t>
  </si>
  <si>
    <t>GEMSEVEJ</t>
  </si>
  <si>
    <t>JERNBANEGADE</t>
  </si>
  <si>
    <t>0</t>
  </si>
  <si>
    <t>1.0</t>
  </si>
  <si>
    <t>70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</si>
  <si>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</si>
  <si>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</si>
  <si>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</si>
  <si>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</si>
  <si>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</si>
  <si>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</si>
  <si>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</si>
  <si>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</si>
  <si>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</si>
  <si>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</si>
  <si>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</si>
  <si>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</si>
  <si>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</si>
  <si>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</si>
  <si>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</si>
  <si>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</si>
  <si>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</si>
  <si>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/>
  </si>
  <si>
    <t>6.4</t>
  </si>
  <si>
    <t>Regulering af flydende brønddæksel</t>
  </si>
  <si>
    <t>7.4</t>
  </si>
  <si>
    <t>Bortfræsning og genetablering af asfaltramper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</si>
  <si>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</si>
  <si>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</si>
  <si>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</si>
  <si>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</si>
  <si>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</si>
  <si>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</si>
  <si>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</si>
  <si>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</si>
  <si>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</si>
  <si>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</si>
  <si>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</si>
  <si>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</si>
  <si>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Tilslutningsfræsning</t>
  </si>
  <si>
    <t>6.1</t>
  </si>
  <si>
    <t>Regulering af flydende rendestensrist</t>
  </si>
  <si>
    <t>stk</t>
  </si>
  <si>
    <t/>
  </si>
  <si>
    <t/>
  </si>
  <si>
    <t>1.0</t>
  </si>
  <si>
    <t>60 kg/m² PA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</si>
  <si>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</si>
  <si>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</si>
  <si>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</si>
  <si>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</si>
  <si>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</si>
  <si>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</si>
  <si>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</si>
  <si>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</si>
  <si>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</si>
  <si>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</si>
  <si>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</si>
  <si>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</si>
  <si>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</si>
  <si>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</si>
  <si>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</si>
  <si>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</si>
  <si>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</si>
  <si>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</si>
  <si>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</si>
  <si>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</si>
  <si>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</si>
  <si>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</si>
  <si>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</si>
  <si>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</si>
  <si>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</si>
  <si>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</si>
  <si>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</si>
  <si>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</si>
  <si>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</si>
  <si>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</si>
  <si>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</si>
  <si>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</si>
  <si>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</si>
  <si>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</si>
  <si>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</si>
  <si>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</si>
  <si>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</si>
  <si>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</si>
  <si>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</si>
  <si>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</si>
  <si>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</si>
  <si>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</si>
  <si>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</si>
  <si>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</si>
  <si>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</si>
  <si>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</si>
  <si>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</si>
  <si>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</si>
  <si>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</si>
  <si>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</si>
  <si>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</si>
  <si>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</si>
  <si>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</si>
  <si>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</si>
  <si>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</si>
  <si>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</si>
  <si>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</si>
  <si>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</si>
  <si>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</si>
  <si>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</si>
  <si>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</si>
  <si>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</si>
  <si>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</si>
  <si>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</si>
  <si>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</si>
  <si>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</si>
  <si>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6.6</t>
  </si>
  <si>
    <t>Regulering af stophane</t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</si>
  <si>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</si>
  <si>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</si>
  <si>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</si>
  <si>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</si>
  <si>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</si>
  <si>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</si>
  <si>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</si>
  <si>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</si>
  <si>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</si>
  <si>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</si>
  <si>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</si>
  <si>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</si>
  <si>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</si>
  <si>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</si>
  <si>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</si>
  <si>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</si>
  <si>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</si>
  <si>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</si>
  <si>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</si>
  <si>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</si>
  <si>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</si>
  <si>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</si>
  <si>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</si>
  <si>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</si>
  <si>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</si>
  <si>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</si>
  <si>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</si>
  <si>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</si>
  <si>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</si>
  <si>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</si>
  <si>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</si>
  <si>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</si>
  <si>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</si>
  <si>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</si>
  <si>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</si>
  <si>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</si>
  <si>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</si>
  <si>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</si>
  <si>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</si>
  <si>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</si>
  <si>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</si>
  <si>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</si>
  <si>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</si>
  <si>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</si>
  <si>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</si>
  <si>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</si>
  <si>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</si>
  <si>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</si>
  <si>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</si>
  <si>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</si>
  <si>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</si>
  <si>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</si>
  <si>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</si>
  <si>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6.3</t>
  </si>
  <si>
    <t>Regulering af fast brønddæksel</t>
  </si>
  <si>
    <t>1.0</t>
  </si>
  <si>
    <t>80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</si>
  <si>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</si>
  <si>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</si>
  <si>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</si>
  <si>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</si>
  <si>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</si>
  <si>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</si>
  <si>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</si>
  <si>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</si>
  <si>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</si>
  <si>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</si>
  <si>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5.0</t>
  </si>
  <si>
    <t>Fladefræsning</t>
  </si>
  <si>
    <t>m2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</si>
  <si>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</si>
  <si>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</si>
  <si>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</si>
  <si>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</si>
  <si>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</si>
  <si>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</si>
  <si>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</si>
  <si>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</si>
  <si>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</si>
  <si>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</si>
  <si>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</si>
  <si>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</si>
  <si>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</si>
  <si>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</si>
  <si>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</si>
  <si>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</si>
  <si>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</si>
  <si>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</si>
  <si>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</si>
  <si>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</si>
  <si>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</si>
  <si>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</si>
  <si>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</si>
  <si>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</si>
  <si>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</si>
  <si>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</si>
  <si>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</si>
  <si>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</si>
  <si>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</si>
  <si>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</si>
  <si>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</si>
  <si>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</si>
  <si>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</si>
  <si>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</si>
  <si>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</si>
  <si>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</si>
  <si>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</si>
  <si>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</si>
  <si>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</si>
  <si>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</si>
  <si>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</si>
  <si>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</si>
  <si>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</si>
  <si>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1.0</t>
  </si>
  <si>
    <t>70 kg/m² SMA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</si>
  <si>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</si>
  <si>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</si>
  <si>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</si>
  <si>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</si>
  <si>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</si>
  <si>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</si>
  <si>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</si>
  <si>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</si>
  <si>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</si>
  <si>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</si>
  <si>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</si>
  <si>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</si>
  <si>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</si>
  <si>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</si>
  <si>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</si>
  <si>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</si>
  <si>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</si>
  <si>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1.0</t>
  </si>
  <si>
    <t>70 kg/m² SMA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</si>
  <si>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</si>
  <si>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</si>
  <si>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</si>
  <si>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</si>
  <si>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</si>
  <si>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</si>
  <si>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</si>
  <si>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</si>
  <si>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</si>
  <si>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</si>
  <si>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Tilslutningsfræsning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</si>
  <si>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</si>
  <si>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</si>
  <si>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</si>
  <si>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</si>
  <si>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</si>
  <si>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</si>
  <si>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</si>
  <si>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</si>
  <si>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</si>
  <si>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</si>
  <si>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</si>
  <si>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</si>
  <si>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</si>
  <si>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</si>
  <si>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</si>
  <si>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</si>
  <si>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</si>
  <si>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</si>
  <si>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80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</si>
  <si>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</si>
  <si>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</si>
  <si>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</si>
  <si>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</si>
  <si>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</si>
  <si>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</si>
  <si>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</si>
  <si>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</si>
  <si>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</si>
  <si>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</si>
  <si>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5.4</t>
  </si>
  <si>
    <t>Bassinfræsning og genudlægning, dybde 40 mm</t>
  </si>
  <si>
    <t>m2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</si>
  <si>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</si>
  <si>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</si>
  <si>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</si>
  <si>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</si>
  <si>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</si>
  <si>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</si>
  <si>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</si>
  <si>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</si>
  <si>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</si>
  <si>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</si>
  <si>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</si>
  <si>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</si>
  <si>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</si>
  <si>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</si>
  <si>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</si>
  <si>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</si>
  <si>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</si>
  <si>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</si>
  <si>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</si>
  <si>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</si>
  <si>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</si>
  <si>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</si>
  <si>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</si>
  <si>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</si>
  <si>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</si>
  <si>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</si>
  <si>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</si>
  <si>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</si>
  <si>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</si>
  <si>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</si>
  <si>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</si>
  <si>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</si>
  <si>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90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</si>
  <si>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</si>
  <si>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</si>
  <si>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</si>
  <si>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</si>
  <si>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</si>
  <si>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</si>
  <si>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</si>
  <si>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</si>
  <si>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</si>
  <si>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</si>
  <si>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</si>
  <si>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</si>
  <si>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</si>
  <si>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</si>
  <si>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</si>
  <si>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</si>
  <si>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</si>
  <si>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</si>
  <si>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</si>
  <si>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</si>
  <si>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</si>
  <si>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</si>
  <si>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</si>
  <si>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</si>
  <si>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</si>
  <si>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7.4</t>
  </si>
  <si>
    <t>Bortfræsning og genetablering af asfaltramper</t>
  </si>
  <si>
    <t/>
  </si>
  <si>
    <t>1.0</t>
  </si>
  <si>
    <t>60 kg/m² PA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</si>
  <si>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</si>
  <si>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</si>
  <si>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</si>
  <si>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</si>
  <si>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</si>
  <si>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</si>
  <si>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</si>
  <si>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</si>
  <si>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</si>
  <si>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</si>
  <si>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</si>
  <si>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</si>
  <si>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</si>
  <si>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</si>
  <si>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</si>
  <si>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</si>
  <si>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</si>
  <si>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6.0</t>
  </si>
  <si>
    <t>Regulering af fast rendestensrist</t>
  </si>
  <si>
    <t>stk</t>
  </si>
  <si>
    <t/>
  </si>
  <si>
    <t>6.1</t>
  </si>
  <si>
    <t>Regulering af flydende rendestensrist</t>
  </si>
  <si>
    <t>stk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</si>
  <si>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</si>
  <si>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</si>
  <si>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</si>
  <si>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</si>
  <si>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</si>
  <si>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</si>
  <si>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</si>
  <si>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</si>
  <si>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</si>
  <si>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</si>
  <si>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</si>
  <si>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</si>
  <si>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6.1</t>
  </si>
  <si>
    <t>Regulering af flydende rendestensrist</t>
  </si>
  <si>
    <t>stk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</si>
  <si>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</si>
  <si>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</si>
  <si>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</si>
  <si>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</si>
  <si>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</si>
  <si>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</si>
  <si>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</si>
  <si>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</si>
  <si>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</si>
  <si>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</si>
  <si>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</si>
  <si>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</si>
  <si>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</si>
  <si>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</si>
  <si>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</si>
  <si>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</si>
  <si>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</si>
  <si>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</si>
  <si>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</si>
  <si>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</si>
  <si>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</si>
  <si>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</si>
  <si>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</si>
  <si>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</si>
  <si>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</si>
  <si>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</si>
  <si>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</si>
  <si>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</si>
  <si>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</si>
  <si>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</si>
  <si>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</si>
  <si>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</si>
  <si>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</si>
  <si>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</si>
  <si>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</si>
  <si>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</si>
  <si>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</si>
  <si>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</si>
  <si>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</si>
  <si>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</si>
  <si>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</si>
  <si>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</si>
  <si>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</si>
  <si>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</si>
  <si>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</si>
  <si>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</si>
  <si>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</si>
  <si>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</si>
  <si>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</si>
  <si>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</si>
  <si>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</si>
  <si>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</si>
  <si>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</si>
  <si>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</si>
  <si>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</si>
  <si>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</si>
  <si>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</si>
  <si>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</si>
  <si>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</si>
  <si>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</si>
  <si>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</si>
  <si>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</si>
  <si>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</si>
  <si>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</si>
  <si>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</si>
  <si>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</si>
  <si>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</si>
  <si>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</si>
  <si>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</si>
  <si>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</si>
  <si>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</si>
  <si>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</si>
  <si>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</si>
  <si>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</si>
  <si>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</si>
  <si>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</si>
  <si>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</si>
  <si>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</si>
  <si>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</si>
  <si>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2.0</t>
  </si>
  <si>
    <t>100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</si>
  <si>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</si>
  <si>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</si>
  <si>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</si>
  <si>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</si>
  <si>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</si>
  <si>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</si>
  <si>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</si>
  <si>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</si>
  <si>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</si>
  <si>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</si>
  <si>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</si>
  <si>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</si>
  <si>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</si>
  <si>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</si>
  <si>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</si>
  <si>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</si>
  <si>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</si>
  <si>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</si>
  <si>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</si>
  <si>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</si>
  <si>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</si>
  <si>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</si>
  <si>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</si>
  <si>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</si>
  <si>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</si>
  <si>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</si>
  <si>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</si>
  <si>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</si>
  <si>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5.0</t>
  </si>
  <si>
    <t>Fladefræsning</t>
  </si>
  <si>
    <t>m2</t>
  </si>
  <si>
    <t/>
  </si>
  <si>
    <t>5.2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</si>
  <si>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</si>
  <si>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</si>
  <si>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</si>
  <si>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</si>
  <si>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</si>
  <si>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</si>
  <si>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</si>
  <si>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</si>
  <si>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/>
  </si>
  <si>
    <t>1.0</t>
  </si>
  <si>
    <t>70 kg/m² SMA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</si>
  <si>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</si>
  <si>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</si>
  <si>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</si>
  <si>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</si>
  <si>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</si>
  <si>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</si>
  <si>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</si>
  <si>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</si>
  <si>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</si>
  <si>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</si>
  <si>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</si>
  <si>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</si>
  <si>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</si>
  <si>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</si>
  <si>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</si>
  <si>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</si>
  <si>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</si>
  <si>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</si>
  <si>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</si>
  <si>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</si>
  <si>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</si>
  <si>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</si>
  <si>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</si>
  <si>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</si>
  <si>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</si>
  <si>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</si>
  <si>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</si>
  <si>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</si>
  <si>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</si>
  <si>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</si>
  <si>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5.2</t>
  </si>
  <si>
    <t>m2</t>
  </si>
  <si>
    <t/>
  </si>
  <si>
    <t>5.4</t>
  </si>
  <si>
    <t>Bassinfræsning og genudlægning, dybde 40 mm</t>
  </si>
  <si>
    <t>m2</t>
  </si>
  <si>
    <t/>
  </si>
  <si>
    <t>5.6</t>
  </si>
  <si>
    <t>Maskinopretning</t>
  </si>
  <si>
    <t>tons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</si>
  <si>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</si>
  <si>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</si>
  <si>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</si>
  <si>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</si>
  <si>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</si>
  <si>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</si>
  <si>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</si>
  <si>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</si>
  <si>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</si>
  <si>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</si>
  <si>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</si>
  <si>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</si>
  <si>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</si>
  <si>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</si>
  <si>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</si>
  <si>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</si>
  <si>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</si>
  <si>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</si>
  <si>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</si>
  <si>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</si>
  <si>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6.1</t>
  </si>
  <si>
    <t>Regulering af flydende rendestensrist</t>
  </si>
  <si>
    <t>stk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</si>
  <si>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</si>
  <si>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</si>
  <si>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</si>
  <si>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</si>
  <si>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</si>
  <si>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</si>
  <si>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</si>
  <si>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</si>
  <si>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</si>
  <si>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</si>
  <si>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</si>
  <si>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</si>
  <si>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</si>
  <si>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</si>
  <si>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</si>
  <si>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</si>
  <si>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</si>
  <si>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</si>
  <si>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</si>
  <si>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</si>
  <si>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</si>
  <si>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</si>
  <si>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</si>
  <si>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</si>
  <si>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</si>
  <si>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</si>
  <si>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</si>
  <si>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</si>
  <si>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</si>
  <si>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</si>
  <si>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</si>
  <si>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</si>
  <si>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</si>
  <si>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</si>
  <si>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</si>
  <si>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</si>
  <si>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</si>
  <si>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</si>
  <si>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</si>
  <si>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</si>
  <si>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</si>
  <si>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</si>
  <si>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</si>
  <si>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</si>
  <si>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</si>
  <si>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</si>
  <si>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</si>
  <si>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</si>
  <si>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</si>
  <si>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</si>
  <si>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</si>
  <si>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</si>
  <si>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</si>
  <si>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</si>
  <si>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</si>
  <si>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</si>
  <si>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</si>
  <si>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</si>
  <si>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</si>
  <si>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</si>
  <si>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</si>
  <si>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</si>
  <si>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</si>
  <si>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</si>
  <si>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</si>
  <si>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</si>
  <si>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</si>
  <si>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</si>
  <si>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</si>
  <si>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</si>
  <si>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</si>
  <si>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</si>
  <si>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</si>
  <si>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</si>
  <si>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</si>
  <si>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</si>
  <si>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</si>
  <si>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</si>
  <si>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</si>
  <si>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</si>
  <si>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</si>
  <si>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</si>
  <si>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</si>
  <si>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5.0</t>
  </si>
  <si>
    <t>Fladefræsning</t>
  </si>
  <si>
    <t>m2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</si>
  <si>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</si>
  <si>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</si>
  <si>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</si>
  <si>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</si>
  <si>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</si>
  <si>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</si>
  <si>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</si>
  <si>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</si>
  <si>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</si>
  <si>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</si>
  <si>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</si>
  <si>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</si>
  <si>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</si>
  <si>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</si>
  <si>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</si>
  <si>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</si>
  <si>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</si>
  <si>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</si>
  <si>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</si>
  <si>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</si>
  <si>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</si>
  <si>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</si>
  <si>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</si>
  <si>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</si>
  <si>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</si>
  <si>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</si>
  <si>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</si>
  <si>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5.0</t>
  </si>
  <si>
    <t>Fladefræsning</t>
  </si>
  <si>
    <t>m2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</si>
  <si>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</si>
  <si>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</si>
  <si>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</si>
  <si>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</si>
  <si>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</si>
  <si>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</si>
  <si>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</si>
  <si>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</si>
  <si>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</si>
  <si>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</si>
  <si>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</si>
  <si>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</si>
  <si>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</si>
  <si>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</si>
  <si>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</si>
  <si>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</si>
  <si>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</si>
  <si>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</si>
  <si>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</si>
  <si>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</si>
  <si>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</si>
  <si>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</si>
  <si>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</si>
  <si>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</si>
  <si>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</si>
  <si>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</si>
  <si>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</si>
  <si>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</si>
  <si>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</si>
  <si>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</si>
  <si>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5.7</t>
  </si>
  <si>
    <t>Håndopretning</t>
  </si>
  <si>
    <t>tons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</si>
  <si>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</si>
  <si>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</si>
  <si>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</si>
  <si>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</si>
  <si>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</si>
  <si>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</si>
  <si>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</si>
  <si>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</si>
  <si>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</si>
  <si>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</si>
  <si>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</si>
  <si>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</si>
  <si>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</si>
  <si>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5.2</t>
  </si>
  <si>
    <t>m2</t>
  </si>
  <si>
    <t/>
  </si>
  <si>
    <t>5.4</t>
  </si>
  <si>
    <t>Bassinfræsning og genudlægning, dybde 40 mm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</si>
  <si>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</si>
  <si>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</si>
  <si>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</si>
  <si>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</si>
  <si>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</si>
  <si>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</si>
  <si>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</si>
  <si>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</si>
  <si>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</si>
  <si>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</si>
  <si>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</si>
  <si>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</si>
  <si>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</si>
  <si>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</si>
  <si>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</si>
  <si>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</si>
  <si>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</si>
  <si>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</si>
  <si>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7.4</t>
  </si>
  <si>
    <t>Bortfræsning og genetablering af asfaltramper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</si>
  <si>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</si>
  <si>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</si>
  <si>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</si>
  <si>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</si>
  <si>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</si>
  <si>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</si>
  <si>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</si>
  <si>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</si>
  <si>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</si>
  <si>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</si>
  <si>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</si>
  <si>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</si>
  <si>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</si>
  <si>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5.2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</si>
  <si>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</si>
  <si>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</si>
  <si>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</si>
  <si>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</si>
  <si>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</si>
  <si>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</si>
  <si>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</si>
  <si>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</si>
  <si>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</si>
  <si>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</si>
  <si>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</si>
  <si>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</si>
  <si>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</si>
  <si>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</si>
  <si>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</si>
  <si>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</si>
  <si>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</si>
  <si>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</si>
  <si>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7.4</t>
  </si>
  <si>
    <t>Bortfræsning og genetablering af asfaltramper</t>
  </si>
  <si>
    <t/>
  </si>
  <si>
    <t>1.0</t>
  </si>
  <si>
    <t>50 kg/m² ABt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</si>
  <si>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</si>
  <si>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</si>
  <si>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</si>
  <si>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</si>
  <si>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</si>
  <si>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</si>
  <si>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</si>
  <si>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</si>
  <si>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</si>
  <si>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6.1</t>
  </si>
  <si>
    <t>Regulering af flydende rendestensrist</t>
  </si>
  <si>
    <t>stk</t>
  </si>
  <si>
    <t/>
  </si>
  <si>
    <t>2.0</t>
  </si>
  <si>
    <t>80 kg/m² KOMBI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</si>
  <si>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</si>
  <si>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</si>
  <si>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</si>
  <si>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</si>
  <si>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</si>
  <si>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</si>
  <si>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</si>
  <si>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</si>
  <si>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</si>
  <si>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</si>
  <si>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5.0</t>
  </si>
  <si>
    <t>Fladefræsning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</si>
  <si>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</si>
  <si>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</si>
  <si>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</si>
  <si>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</si>
  <si>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</si>
  <si>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</si>
  <si>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</si>
  <si>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</si>
  <si>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</si>
  <si>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</si>
  <si>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2.0</t>
  </si>
  <si>
    <t>110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</si>
  <si>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</si>
  <si>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</si>
  <si>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</si>
  <si>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</si>
  <si>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</si>
  <si>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</si>
  <si>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</si>
  <si>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</si>
  <si>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</si>
  <si>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</si>
  <si>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</si>
  <si>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</si>
  <si>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</si>
  <si>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</si>
  <si>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</si>
  <si>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</si>
  <si>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</si>
  <si>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</si>
  <si>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</si>
  <si>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</si>
  <si>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</si>
  <si>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</si>
  <si>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</si>
  <si>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</si>
  <si>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</si>
  <si>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</si>
  <si>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</si>
  <si>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</si>
  <si>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</si>
  <si>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</si>
  <si>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</si>
  <si>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</si>
  <si>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5.2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</si>
  <si>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</si>
  <si>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</si>
  <si>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</si>
  <si>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</si>
  <si>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</si>
  <si>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</si>
  <si>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</si>
  <si>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</si>
  <si>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</si>
  <si>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</si>
  <si>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</si>
  <si>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</si>
  <si>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</si>
  <si>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</si>
  <si>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</si>
  <si>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</si>
  <si>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</si>
  <si>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</si>
  <si>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</si>
  <si>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</si>
  <si>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</si>
  <si>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</si>
  <si>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</si>
  <si>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</si>
  <si>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</si>
  <si>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</si>
  <si>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</si>
  <si>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</si>
  <si>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</si>
  <si>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</si>
  <si>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</si>
  <si>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</si>
  <si>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</si>
  <si>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</si>
  <si>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</si>
  <si>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</si>
  <si>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</si>
  <si>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</si>
  <si>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</si>
  <si>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</si>
  <si>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</si>
  <si>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</si>
  <si>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</si>
  <si>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</si>
  <si>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</si>
  <si>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7.4</t>
  </si>
  <si>
    <t>Bortfræsning og genetablering af asfaltramper</t>
  </si>
  <si>
    <t/>
  </si>
  <si>
    <t>1.0</t>
  </si>
  <si>
    <t>70 kg/m² SMA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</si>
  <si>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</si>
  <si>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</si>
  <si>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</si>
  <si>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</si>
  <si>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</si>
  <si>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</si>
  <si>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</si>
  <si>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</si>
  <si>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</si>
  <si>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</si>
  <si>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</si>
  <si>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</si>
  <si>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</si>
  <si>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</si>
  <si>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</si>
  <si>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</si>
  <si>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</si>
  <si>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</si>
  <si>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</si>
  <si>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</si>
  <si>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</si>
  <si>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</si>
  <si>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</si>
  <si>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</si>
  <si>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</si>
  <si>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</si>
  <si>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7.4</t>
  </si>
  <si>
    <t>Bortfræsning og genetablering af asfaltramper</t>
  </si>
  <si>
    <t/>
  </si>
  <si>
    <t>2.0</t>
  </si>
  <si>
    <t>100 kg/m² KOMBI</t>
  </si>
  <si>
    <t>m2</t>
  </si>
  <si>
    <t/>
  </si>
  <si>
    <t>3.0</t>
  </si>
  <si>
    <t>Mér-/mindre forbrug</t>
  </si>
  <si>
    <t>tons</t>
  </si>
  <si>
    <t/>
  </si>
  <si>
    <t>5.0</t>
  </si>
  <si>
    <t>Fladefræsning</t>
  </si>
  <si>
    <t>m2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</si>
  <si>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</si>
  <si>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</si>
  <si>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</si>
  <si>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</si>
  <si>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</si>
  <si>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</si>
  <si>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</si>
  <si>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</si>
  <si>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</si>
  <si>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</si>
  <si>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</si>
  <si>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</si>
  <si>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1.0</t>
  </si>
  <si>
    <t>60 kg/m² ABt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</si>
  <si>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</si>
  <si>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</si>
  <si>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</si>
  <si>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</si>
  <si>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</si>
  <si>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</si>
  <si>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</si>
  <si>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</si>
  <si>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</si>
  <si>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</si>
  <si>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</si>
  <si>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</si>
  <si>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</si>
  <si>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</si>
  <si>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</si>
  <si>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</si>
  <si>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</si>
  <si>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</si>
  <si>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</si>
  <si>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</si>
  <si>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</si>
  <si>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</si>
  <si>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</si>
  <si>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</si>
  <si>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</si>
  <si>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</si>
  <si>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</si>
  <si>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</si>
  <si>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</si>
  <si>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</si>
  <si>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</si>
  <si>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</si>
  <si>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</si>
  <si>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</si>
  <si>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</si>
  <si>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</si>
  <si>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</si>
  <si>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</si>
  <si>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</si>
  <si>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</si>
  <si>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7.2</t>
  </si>
  <si>
    <t>Bortfræsning og genetablering af bump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</si>
  <si>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</si>
  <si>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</si>
  <si>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</si>
  <si>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</si>
  <si>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</si>
  <si>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</si>
  <si>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</si>
  <si>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</si>
  <si>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</si>
  <si>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5.2</t>
  </si>
  <si>
    <t>m2</t>
  </si>
  <si>
    <t/>
  </si>
  <si>
    <t>lbm</t>
  </si>
  <si>
    <t>2.0</t>
  </si>
  <si>
    <t>100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</si>
  <si>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</si>
  <si>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</si>
  <si>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</si>
  <si>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</si>
  <si>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</si>
  <si>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</si>
  <si>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</si>
  <si>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</si>
  <si>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</si>
  <si>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5.6</t>
  </si>
  <si>
    <t>Maskinopretning</t>
  </si>
  <si>
    <t>tons</t>
  </si>
  <si>
    <t/>
  </si>
  <si>
    <t>6.1</t>
  </si>
  <si>
    <t>Regulering af flydende rendestensrist</t>
  </si>
  <si>
    <t>stk</t>
  </si>
  <si>
    <t/>
  </si>
  <si>
    <t>6.3</t>
  </si>
  <si>
    <t>Regulering af fast brønddæksel</t>
  </si>
  <si>
    <t>stk</t>
  </si>
  <si>
    <t/>
  </si>
  <si>
    <t>6.4</t>
  </si>
  <si>
    <t>Regulering af flydende brønddæksel</t>
  </si>
  <si>
    <t>stk</t>
  </si>
  <si>
    <t/>
  </si>
  <si>
    <t>7.4</t>
  </si>
  <si>
    <t>Bortfræsning og genetablering af asfaltramper</t>
  </si>
  <si>
    <t/>
  </si>
  <si>
    <t>2.0</t>
  </si>
  <si>
    <t>90 kg/m² KOMBI</t>
  </si>
  <si>
    <t>m2</t>
  </si>
  <si>
    <t/>
  </si>
  <si>
    <t>3.0</t>
  </si>
  <si>
    <t>Mér-/mindre forbrug</t>
  </si>
  <si>
    <t>tons</t>
  </si>
  <si>
    <t/>
  </si>
  <si>
    <t>Tilslutningsfræsning</t>
  </si>
  <si>
    <t>m2</t>
  </si>
  <si>
    <t/>
  </si>
  <si>
    <t>6.1</t>
  </si>
  <si>
    <t>Regulering af flydende rendestensrist</t>
  </si>
  <si>
    <t>stk</t>
  </si>
  <si>
    <t/>
  </si>
  <si>
    <t>7.5</t>
  </si>
  <si>
    <t>m2</t>
  </si>
  <si>
    <t/>
  </si>
  <si>
    <t>1.0</t>
  </si>
  <si>
    <t>70 kg/m² SMA</t>
  </si>
  <si>
    <t>m2</t>
  </si>
  <si>
    <t/>
  </si>
  <si>
    <t>3.0</t>
  </si>
  <si>
    <t>Mér-/mindre forbrug</t>
  </si>
  <si>
    <t>tons</t>
  </si>
  <si>
    <t/>
  </si>
  <si>
    <t>5.1</t>
  </si>
  <si>
    <t>Planfræsning</t>
  </si>
  <si>
    <t>m2</t>
  </si>
  <si>
    <t/>
  </si>
  <si>
    <t>5.4</t>
  </si>
  <si>
    <t>Bassinfræsning og genudlægning, dybde 40 mm</t>
  </si>
  <si>
    <t>m2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</si>
  <si>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</si>
  <si>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</si>
  <si>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</si>
  <si>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</si>
  <si>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</si>
  <si>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</si>
  <si>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</si>
  <si>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</si>
  <si>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</si>
  <si>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</si>
  <si>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</si>
  <si>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</si>
  <si>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</si>
  <si>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1.0</t>
  </si>
  <si>
    <t>70 kg/m² ABt</t>
  </si>
  <si>
    <t>m2</t>
  </si>
  <si>
    <t/>
  </si>
  <si>
    <t>3.0</t>
  </si>
  <si>
    <t>Mér-/mindre forbrug</t>
  </si>
  <si>
    <t>tons</t>
  </si>
  <si>
    <t/>
  </si>
  <si>
    <t>3.1</t>
  </si>
  <si>
    <t>Tillæg for polymer modificeret bindemiddel</t>
  </si>
  <si>
    <t>tons</t>
  </si>
  <si>
    <t/>
  </si>
  <si>
    <t>Tilslutningsfræsning</t>
  </si>
  <si>
    <t>m2</t>
  </si>
  <si>
    <t/>
  </si>
  <si>
    <t>5.7</t>
  </si>
  <si>
    <t>Håndopretning</t>
  </si>
  <si>
    <t>tons</t>
  </si>
  <si>
    <t/>
  </si>
  <si>
    <t>6.1</t>
  </si>
  <si>
    <t>Regulering af flydende rendestensrist</t>
  </si>
  <si>
    <t>stk</t>
  </si>
  <si>
    <t/>
  </si>
  <si>
    <t>6.4</t>
  </si>
  <si>
    <t>Regulering af flydende brønddæksel</t>
  </si>
  <si>
    <t>stk</t>
  </si>
  <si>
    <t/>
  </si>
  <si>
    <t>6.6</t>
  </si>
  <si>
    <t>Regulering af stophane</t>
  </si>
  <si>
    <t>stk</t>
  </si>
  <si>
    <t/>
  </si>
  <si>
    <t>7.3</t>
  </si>
  <si>
    <t>Fjernelse og genetablering af chikane</t>
  </si>
  <si>
    <t>stk</t>
  </si>
  <si>
    <t/>
  </si>
  <si>
    <t>7.4</t>
  </si>
  <si>
    <t>Bortfræsning og genetablering af asfaltramper</t>
  </si>
  <si>
    <t/>
  </si>
  <si>
    <t>Skive Kommune</t>
  </si>
  <si>
    <t>Rengøring og asfaltering af overkørsel</t>
  </si>
  <si>
    <t>MELLEMVEJ (Durup)</t>
  </si>
  <si>
    <t>ANLÆGSGADE</t>
  </si>
  <si>
    <t>I alt denne side</t>
  </si>
  <si>
    <t>I alt 49 str.</t>
  </si>
  <si>
    <r>
      <t xml:space="preserve">Tilbudssum i alt, 
</t>
    </r>
    <r>
      <rPr>
        <b/>
        <sz val="9"/>
        <rFont val="Arial"/>
        <family val="2"/>
      </rPr>
      <t>overføres til "TBL-S (Slidlagsarbejder)" på dokumentet "Tilbudssum sammenstilling"</t>
    </r>
  </si>
  <si>
    <t>Rammeudbud - Strækninger 2022 + 2023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</si>
</sst>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Dato &quot;dd/mm/yyyy"/>
    <numFmt numFmtId="165" formatCode="[$-406]mmmm\ yyyy;@"/>
  </numFmts>
  <fonts count="2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0000FF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2">
    <xf numFmtId="0" fontId="0" fillId="0" borderId="0" xfId="0"/>
    <xf numFmtId="0" fontId="2" fillId="0" borderId="0" xfId="1"/>
    <xf numFmtId="0" fontId="2" fillId="0" borderId="6" xfId="1" applyBorder="1"/>
    <xf numFmtId="0" fontId="2" fillId="0" borderId="0" xfId="1" applyAlignment="1">
      <alignment vertical="center"/>
    </xf>
    <xf numFmtId="0" fontId="2" fillId="0" borderId="2" xfId="1" applyBorder="1"/>
    <xf numFmtId="0" fontId="2" fillId="0" borderId="7" xfId="1" applyBorder="1"/>
    <xf numFmtId="0" fontId="2" fillId="0" borderId="8" xfId="1" applyBorder="1"/>
    <xf numFmtId="0" fontId="2" fillId="0" borderId="9" xfId="1" applyBorder="1"/>
    <xf numFmtId="0" fontId="2" fillId="0" borderId="1" xfId="1" applyBorder="1"/>
    <xf numFmtId="0" fontId="2" fillId="0" borderId="3" xfId="1" applyBorder="1"/>
    <xf numFmtId="0" fontId="2" fillId="0" borderId="4" xfId="1" applyBorder="1"/>
    <xf numFmtId="0" fontId="2" fillId="0" borderId="5" xfId="1" applyBorder="1"/>
    <xf numFmtId="0" fontId="5" fillId="0" borderId="1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/>
    <xf numFmtId="0" fontId="4" fillId="0" borderId="6" xfId="1" applyFont="1" applyBorder="1"/>
    <xf numFmtId="0" fontId="4" fillId="0" borderId="18" xfId="1" applyFont="1" applyBorder="1"/>
    <xf numFmtId="0" fontId="5" fillId="0" borderId="1" xfId="1" applyFont="1" applyBorder="1"/>
    <xf numFmtId="0" fontId="5" fillId="0" borderId="2" xfId="1" applyFont="1" applyBorder="1"/>
    <xf numFmtId="0" fontId="8" fillId="0" borderId="0" xfId="2" applyFont="1" applyAlignment="1">
      <alignment vertical="center"/>
    </xf>
    <xf numFmtId="0" fontId="7" fillId="0" borderId="0" xfId="2" applyFont="1"/>
    <xf numFmtId="0" fontId="8" fillId="0" borderId="0" xfId="2" applyFont="1"/>
    <xf numFmtId="0" fontId="11" fillId="0" borderId="23" xfId="2" applyFont="1" applyBorder="1" applyAlignment="1">
      <alignment horizontal="left"/>
    </xf>
    <xf numFmtId="0" fontId="8" fillId="0" borderId="18" xfId="2" applyFont="1" applyBorder="1" applyAlignment="1">
      <alignment horizontal="center"/>
    </xf>
    <xf numFmtId="0" fontId="9" fillId="0" borderId="23" xfId="2" applyFont="1" applyBorder="1"/>
    <xf numFmtId="4" fontId="9" fillId="0" borderId="12" xfId="2" applyNumberFormat="1" applyFont="1" applyBorder="1"/>
    <xf numFmtId="0" fontId="9" fillId="0" borderId="0" xfId="2" applyFont="1"/>
    <xf numFmtId="0" fontId="9" fillId="0" borderId="6" xfId="2" applyFont="1" applyBorder="1"/>
    <xf numFmtId="0" fontId="10" fillId="0" borderId="0" xfId="2" applyFont="1"/>
    <xf numFmtId="0" fontId="8" fillId="0" borderId="0" xfId="2" applyFont="1" applyAlignment="1">
      <alignment horizontal="left"/>
    </xf>
    <xf numFmtId="0" fontId="9" fillId="0" borderId="23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9" fillId="0" borderId="6" xfId="2" applyFont="1" applyBorder="1" applyAlignment="1">
      <alignment horizontal="left"/>
    </xf>
    <xf numFmtId="0" fontId="2" fillId="0" borderId="10" xfId="1" applyFont="1" applyBorder="1"/>
    <xf numFmtId="0" fontId="2" fillId="0" borderId="11" xfId="1" applyFont="1" applyBorder="1"/>
    <xf numFmtId="0" fontId="2" fillId="0" borderId="13" xfId="1" applyFont="1" applyBorder="1" applyAlignment="1">
      <alignment horizontal="right"/>
    </xf>
    <xf numFmtId="0" fontId="12" fillId="0" borderId="17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2" fillId="0" borderId="12" xfId="1" applyFont="1" applyBorder="1"/>
    <xf numFmtId="3" fontId="12" fillId="0" borderId="15" xfId="1" applyNumberFormat="1" applyFont="1" applyBorder="1"/>
    <xf numFmtId="3" fontId="12" fillId="0" borderId="16" xfId="1" applyNumberFormat="1" applyFont="1" applyBorder="1"/>
    <xf numFmtId="0" fontId="14" fillId="0" borderId="12" xfId="2" applyFont="1" applyBorder="1" applyAlignment="1">
      <alignment horizontal="left" vertical="center"/>
    </xf>
    <xf numFmtId="0" fontId="14" fillId="0" borderId="12" xfId="2" applyFont="1" applyBorder="1"/>
    <xf numFmtId="0" fontId="14" fillId="0" borderId="22" xfId="2" applyFont="1" applyBorder="1" applyAlignment="1">
      <alignment horizontal="left"/>
    </xf>
    <xf numFmtId="0" fontId="14" fillId="0" borderId="22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5" fillId="0" borderId="12" xfId="2" applyFont="1" applyBorder="1" applyAlignment="1">
      <alignment horizontal="left"/>
    </xf>
    <xf numFmtId="3" fontId="15" fillId="0" borderId="18" xfId="2" applyNumberFormat="1" applyFont="1" applyBorder="1" applyAlignment="1">
      <alignment horizontal="center"/>
    </xf>
    <xf numFmtId="3" fontId="15" fillId="0" borderId="22" xfId="2" applyNumberFormat="1" applyFont="1" applyBorder="1" applyAlignment="1">
      <alignment horizontal="center"/>
    </xf>
    <xf numFmtId="0" fontId="15" fillId="0" borderId="22" xfId="2" applyFont="1" applyBorder="1" applyAlignment="1">
      <alignment vertical="center"/>
    </xf>
    <xf numFmtId="0" fontId="15" fillId="0" borderId="18" xfId="2" applyFont="1" applyBorder="1" applyAlignment="1"/>
    <xf numFmtId="165" fontId="15" fillId="0" borderId="12" xfId="2" applyNumberFormat="1" applyFont="1" applyBorder="1" applyAlignment="1">
      <alignment horizontal="left"/>
    </xf>
    <xf numFmtId="0" fontId="15" fillId="0" borderId="18" xfId="2" applyFont="1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5" fillId="0" borderId="18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3" fontId="2" fillId="0" borderId="25" xfId="2" applyNumberFormat="1" applyFont="1" applyBorder="1" applyAlignment="1">
      <alignment horizontal="center"/>
    </xf>
    <xf numFmtId="4" fontId="2" fillId="0" borderId="25" xfId="2" applyNumberFormat="1" applyFont="1" applyBorder="1" applyAlignment="1">
      <alignment horizontal="center"/>
    </xf>
    <xf numFmtId="2" fontId="2" fillId="0" borderId="25" xfId="2" applyNumberFormat="1" applyFont="1" applyBorder="1"/>
    <xf numFmtId="49" fontId="2" fillId="0" borderId="14" xfId="2" applyNumberFormat="1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3" fontId="2" fillId="0" borderId="28" xfId="2" applyNumberFormat="1" applyFont="1" applyBorder="1" applyAlignment="1">
      <alignment horizontal="center"/>
    </xf>
    <xf numFmtId="4" fontId="2" fillId="0" borderId="28" xfId="2" applyNumberFormat="1" applyFont="1" applyBorder="1" applyAlignment="1">
      <alignment horizontal="center"/>
    </xf>
    <xf numFmtId="2" fontId="2" fillId="0" borderId="28" xfId="2" applyNumberFormat="1" applyFont="1" applyBorder="1"/>
    <xf numFmtId="0" fontId="2" fillId="0" borderId="29" xfId="2" applyFont="1" applyBorder="1"/>
    <xf numFmtId="2" fontId="2" fillId="0" borderId="14" xfId="2" applyNumberFormat="1" applyFont="1" applyBorder="1" applyAlignment="1">
      <alignment horizontal="center"/>
    </xf>
    <xf numFmtId="2" fontId="2" fillId="0" borderId="29" xfId="2" applyNumberFormat="1" applyFont="1" applyBorder="1" applyAlignment="1">
      <alignment horizontal="center"/>
    </xf>
    <xf numFmtId="49" fontId="2" fillId="0" borderId="30" xfId="2" applyNumberFormat="1" applyFont="1" applyBorder="1" applyAlignment="1">
      <alignment horizontal="center"/>
    </xf>
    <xf numFmtId="0" fontId="2" fillId="0" borderId="30" xfId="2" applyFont="1" applyBorder="1" applyAlignment="1">
      <alignment horizontal="center"/>
    </xf>
    <xf numFmtId="0" fontId="2" fillId="0" borderId="31" xfId="2" applyFont="1" applyBorder="1" applyAlignment="1">
      <alignment horizontal="center"/>
    </xf>
    <xf numFmtId="3" fontId="2" fillId="0" borderId="24" xfId="2" applyNumberFormat="1" applyFont="1" applyBorder="1" applyAlignment="1">
      <alignment horizontal="center"/>
    </xf>
    <xf numFmtId="4" fontId="2" fillId="0" borderId="24" xfId="2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49" fontId="16" fillId="0" borderId="32" xfId="0" applyNumberFormat="1" applyFont="1" applyBorder="1" applyAlignment="1" applyProtection="1">
      <alignment horizontal="center"/>
    </xf>
    <xf numFmtId="49" fontId="17" fillId="0" borderId="33" xfId="0" applyNumberFormat="1" applyFont="1" applyBorder="1" applyAlignment="1" applyProtection="1">
      <alignment horizontal="center"/>
    </xf>
    <xf numFmtId="49" fontId="18" fillId="0" borderId="34" xfId="0" applyNumberFormat="1" applyFont="1" applyBorder="1" applyAlignment="1" applyProtection="1">
      <alignment horizontal="center"/>
    </xf>
    <xf numFmtId="49" fontId="19" fillId="0" borderId="35" xfId="0" applyNumberFormat="1" applyFont="1" applyBorder="1" applyAlignment="1" applyProtection="1">
      <alignment horizontal="center"/>
    </xf>
    <xf numFmtId="49" fontId="20" fillId="0" borderId="36" xfId="0" applyNumberFormat="1" applyFont="1" applyBorder="1" applyAlignment="1" applyProtection="1">
      <alignment horizontal="center"/>
    </xf>
    <xf numFmtId="49" fontId="21" fillId="0" borderId="37" xfId="0" applyNumberFormat="1" applyFont="1" applyBorder="1" applyAlignment="1" applyProtection="1">
      <alignment horizontal="center"/>
    </xf>
    <xf numFmtId="49" fontId="22" fillId="0" borderId="38" xfId="0" applyNumberFormat="1" applyFont="1" applyBorder="1" applyAlignment="1" applyProtection="1">
      <alignment horizontal="center"/>
    </xf>
    <xf numFmtId="49" fontId="23" fillId="0" borderId="39" xfId="0" applyNumberFormat="1" applyFont="1" applyBorder="1" applyAlignment="1" applyProtection="1">
      <alignment horizontal="center"/>
    </xf>
    <xf numFmtId="49" fontId="24" fillId="0" borderId="40" xfId="0" applyNumberFormat="1" applyFont="1" applyBorder="1" applyAlignment="1" applyProtection="1">
      <alignment horizontal="center"/>
    </xf>
    <xf numFmtId="49" fontId="25" fillId="0" borderId="41" xfId="0" applyNumberFormat="1" applyFont="1" applyBorder="1" applyAlignment="1" applyProtection="1">
      <alignment horizontal="center"/>
    </xf>
    <xf numFmtId="49" fontId="26" fillId="0" borderId="42" xfId="0" applyNumberFormat="1" applyFont="1" applyBorder="1" applyAlignment="1" applyProtection="1">
      <alignment horizontal="center"/>
    </xf>
    <xf numFmtId="49" fontId="27" fillId="0" borderId="43" xfId="0" applyNumberFormat="1" applyFont="1" applyBorder="1" applyAlignment="1" applyProtection="1">
      <alignment horizontal="center"/>
    </xf>
    <xf numFmtId="49" fontId="28" fillId="0" borderId="44" xfId="0" applyNumberFormat="1" applyFont="1" applyBorder="1" applyAlignment="1" applyProtection="1">
      <alignment horizontal="center"/>
    </xf>
    <xf numFmtId="49" fontId="29" fillId="0" borderId="45" xfId="0" applyNumberFormat="1" applyFont="1" applyBorder="1" applyAlignment="1" applyProtection="1">
      <alignment horizontal="center"/>
    </xf>
    <xf numFmtId="49" fontId="30" fillId="0" borderId="46" xfId="0" applyNumberFormat="1" applyFont="1" applyBorder="1" applyAlignment="1" applyProtection="1">
      <alignment horizontal="center"/>
    </xf>
    <xf numFmtId="49" fontId="31" fillId="0" borderId="47" xfId="0" applyNumberFormat="1" applyFont="1" applyBorder="1" applyAlignment="1" applyProtection="1">
      <alignment horizontal="center"/>
    </xf>
    <xf numFmtId="49" fontId="32" fillId="0" borderId="48" xfId="0" applyNumberFormat="1" applyFont="1" applyBorder="1" applyAlignment="1" applyProtection="1">
      <alignment horizontal="center"/>
    </xf>
    <xf numFmtId="49" fontId="33" fillId="0" borderId="49" xfId="0" applyNumberFormat="1" applyFont="1" applyBorder="1" applyAlignment="1" applyProtection="1">
      <alignment horizontal="center"/>
    </xf>
    <xf numFmtId="49" fontId="34" fillId="0" borderId="50" xfId="0" applyNumberFormat="1" applyFont="1" applyBorder="1" applyAlignment="1" applyProtection="1">
      <alignment horizontal="center"/>
    </xf>
    <xf numFmtId="49" fontId="35" fillId="0" borderId="51" xfId="0" applyNumberFormat="1" applyFont="1" applyBorder="1" applyAlignment="1" applyProtection="1">
      <alignment horizontal="center"/>
    </xf>
    <xf numFmtId="49" fontId="36" fillId="0" borderId="52" xfId="0" applyNumberFormat="1" applyFont="1" applyBorder="1" applyAlignment="1" applyProtection="1">
      <alignment horizontal="center"/>
    </xf>
    <xf numFmtId="49" fontId="37" fillId="0" borderId="53" xfId="0" applyNumberFormat="1" applyFont="1" applyBorder="1" applyAlignment="1" applyProtection="1">
      <alignment horizontal="center"/>
    </xf>
    <xf numFmtId="49" fontId="38" fillId="0" borderId="54" xfId="0" applyNumberFormat="1" applyFont="1" applyBorder="1" applyAlignment="1" applyProtection="1">
      <alignment horizontal="center"/>
    </xf>
    <xf numFmtId="49" fontId="39" fillId="0" borderId="55" xfId="0" applyNumberFormat="1" applyFont="1" applyBorder="1" applyAlignment="1" applyProtection="1">
      <alignment horizontal="center"/>
    </xf>
    <xf numFmtId="49" fontId="40" fillId="0" borderId="56" xfId="0" applyNumberFormat="1" applyFont="1" applyBorder="1" applyAlignment="1" applyProtection="1">
      <alignment horizontal="center"/>
    </xf>
    <xf numFmtId="49" fontId="41" fillId="0" borderId="57" xfId="0" applyNumberFormat="1" applyFont="1" applyBorder="1" applyAlignment="1" applyProtection="1">
      <alignment horizontal="center"/>
    </xf>
    <xf numFmtId="49" fontId="42" fillId="0" borderId="58" xfId="0" applyNumberFormat="1" applyFont="1" applyBorder="1" applyAlignment="1" applyProtection="1">
      <alignment horizontal="center"/>
    </xf>
    <xf numFmtId="49" fontId="43" fillId="0" borderId="59" xfId="0" applyNumberFormat="1" applyFont="1" applyBorder="1" applyAlignment="1" applyProtection="1">
      <alignment horizontal="center"/>
    </xf>
    <xf numFmtId="49" fontId="44" fillId="0" borderId="60" xfId="0" applyNumberFormat="1" applyFont="1" applyBorder="1" applyAlignment="1" applyProtection="1">
      <alignment horizontal="center"/>
    </xf>
    <xf numFmtId="49" fontId="45" fillId="0" borderId="61" xfId="0" applyNumberFormat="1" applyFont="1" applyBorder="1" applyAlignment="1" applyProtection="1">
      <alignment horizontal="center"/>
    </xf>
    <xf numFmtId="49" fontId="46" fillId="0" borderId="62" xfId="0" applyNumberFormat="1" applyFont="1" applyBorder="1" applyAlignment="1" applyProtection="1">
      <alignment horizontal="center"/>
    </xf>
    <xf numFmtId="49" fontId="47" fillId="0" borderId="63" xfId="0" applyNumberFormat="1" applyFont="1" applyBorder="1" applyAlignment="1" applyProtection="1">
      <alignment horizontal="center"/>
    </xf>
    <xf numFmtId="49" fontId="48" fillId="0" borderId="64" xfId="0" applyNumberFormat="1" applyFont="1" applyBorder="1" applyAlignment="1" applyProtection="1">
      <alignment horizontal="center"/>
    </xf>
    <xf numFmtId="49" fontId="49" fillId="0" borderId="65" xfId="0" applyNumberFormat="1" applyFont="1" applyBorder="1" applyAlignment="1" applyProtection="1">
      <alignment horizontal="center"/>
    </xf>
    <xf numFmtId="49" fontId="50" fillId="0" borderId="66" xfId="0" applyNumberFormat="1" applyFont="1" applyBorder="1" applyAlignment="1" applyProtection="1">
      <alignment horizontal="center"/>
    </xf>
    <xf numFmtId="49" fontId="51" fillId="0" borderId="67" xfId="0" applyNumberFormat="1" applyFont="1" applyBorder="1" applyAlignment="1" applyProtection="1">
      <alignment horizontal="center"/>
    </xf>
    <xf numFmtId="49" fontId="52" fillId="0" borderId="68" xfId="0" applyNumberFormat="1" applyFont="1" applyBorder="1" applyAlignment="1" applyProtection="1">
      <alignment horizontal="center"/>
    </xf>
    <xf numFmtId="49" fontId="53" fillId="0" borderId="69" xfId="0" applyNumberFormat="1" applyFont="1" applyBorder="1" applyAlignment="1" applyProtection="1">
      <alignment horizontal="center"/>
    </xf>
    <xf numFmtId="49" fontId="54" fillId="0" borderId="70" xfId="0" applyNumberFormat="1" applyFont="1" applyBorder="1" applyAlignment="1" applyProtection="1">
      <alignment horizontal="center"/>
    </xf>
    <xf numFmtId="49" fontId="55" fillId="0" borderId="71" xfId="0" applyNumberFormat="1" applyFont="1" applyBorder="1" applyAlignment="1" applyProtection="1">
      <alignment horizontal="center"/>
    </xf>
    <xf numFmtId="49" fontId="56" fillId="0" borderId="72" xfId="0" applyNumberFormat="1" applyFont="1" applyBorder="1" applyAlignment="1" applyProtection="1">
      <alignment horizontal="center"/>
    </xf>
    <xf numFmtId="49" fontId="57" fillId="0" borderId="73" xfId="0" applyNumberFormat="1" applyFont="1" applyBorder="1" applyAlignment="1" applyProtection="1">
      <alignment horizontal="center"/>
    </xf>
    <xf numFmtId="49" fontId="58" fillId="0" borderId="74" xfId="0" applyNumberFormat="1" applyFont="1" applyBorder="1" applyAlignment="1" applyProtection="1">
      <alignment horizontal="center"/>
    </xf>
    <xf numFmtId="49" fontId="59" fillId="0" borderId="75" xfId="0" applyNumberFormat="1" applyFont="1" applyBorder="1" applyAlignment="1" applyProtection="1">
      <alignment horizontal="center"/>
    </xf>
    <xf numFmtId="49" fontId="60" fillId="0" borderId="76" xfId="0" applyNumberFormat="1" applyFont="1" applyBorder="1" applyAlignment="1" applyProtection="1">
      <alignment horizontal="center"/>
    </xf>
    <xf numFmtId="49" fontId="61" fillId="0" borderId="77" xfId="0" applyNumberFormat="1" applyFont="1" applyBorder="1" applyAlignment="1" applyProtection="1">
      <alignment horizontal="center"/>
    </xf>
    <xf numFmtId="49" fontId="62" fillId="0" borderId="78" xfId="0" applyNumberFormat="1" applyFont="1" applyBorder="1" applyAlignment="1" applyProtection="1">
      <alignment horizontal="center"/>
    </xf>
    <xf numFmtId="49" fontId="63" fillId="0" borderId="79" xfId="0" applyNumberFormat="1" applyFont="1" applyBorder="1" applyAlignment="1" applyProtection="1">
      <alignment horizontal="center"/>
    </xf>
    <xf numFmtId="49" fontId="64" fillId="0" borderId="80" xfId="0" applyNumberFormat="1" applyFont="1" applyBorder="1" applyAlignment="1" applyProtection="1">
      <alignment horizontal="center"/>
    </xf>
    <xf numFmtId="49" fontId="65" fillId="0" borderId="81" xfId="0" applyNumberFormat="1" applyFont="1" applyBorder="1" applyAlignment="1" applyProtection="1">
      <alignment horizontal="center"/>
    </xf>
    <xf numFmtId="49" fontId="66" fillId="0" borderId="82" xfId="0" applyNumberFormat="1" applyFont="1" applyBorder="1" applyAlignment="1" applyProtection="1">
      <alignment horizontal="center"/>
    </xf>
    <xf numFmtId="49" fontId="67" fillId="0" borderId="83" xfId="0" applyNumberFormat="1" applyFont="1" applyBorder="1" applyAlignment="1" applyProtection="1">
      <alignment horizontal="center"/>
    </xf>
    <xf numFmtId="49" fontId="68" fillId="0" borderId="84" xfId="0" applyNumberFormat="1" applyFont="1" applyBorder="1" applyAlignment="1" applyProtection="1">
      <alignment horizontal="center"/>
    </xf>
    <xf numFmtId="49" fontId="69" fillId="0" borderId="85" xfId="0" applyNumberFormat="1" applyFont="1" applyBorder="1" applyAlignment="1" applyProtection="1">
      <alignment horizontal="center"/>
    </xf>
    <xf numFmtId="49" fontId="70" fillId="0" borderId="86" xfId="0" applyNumberFormat="1" applyFont="1" applyBorder="1" applyAlignment="1" applyProtection="1">
      <alignment horizontal="center"/>
    </xf>
    <xf numFmtId="49" fontId="71" fillId="0" borderId="87" xfId="0" applyNumberFormat="1" applyFont="1" applyBorder="1" applyAlignment="1" applyProtection="1">
      <alignment horizontal="center"/>
    </xf>
    <xf numFmtId="49" fontId="72" fillId="0" borderId="88" xfId="0" applyNumberFormat="1" applyFont="1" applyBorder="1" applyAlignment="1" applyProtection="1">
      <alignment horizontal="center"/>
    </xf>
    <xf numFmtId="49" fontId="73" fillId="0" borderId="89" xfId="0" applyNumberFormat="1" applyFont="1" applyBorder="1" applyAlignment="1" applyProtection="1">
      <alignment horizontal="center"/>
    </xf>
    <xf numFmtId="49" fontId="74" fillId="0" borderId="90" xfId="0" applyNumberFormat="1" applyFont="1" applyBorder="1" applyAlignment="1" applyProtection="1">
      <alignment horizontal="center"/>
    </xf>
    <xf numFmtId="49" fontId="75" fillId="0" borderId="91" xfId="0" applyNumberFormat="1" applyFont="1" applyBorder="1" applyAlignment="1" applyProtection="1">
      <alignment horizontal="center"/>
    </xf>
    <xf numFmtId="49" fontId="76" fillId="0" borderId="92" xfId="0" applyNumberFormat="1" applyFont="1" applyBorder="1" applyAlignment="1" applyProtection="1">
      <alignment horizontal="center"/>
    </xf>
    <xf numFmtId="49" fontId="77" fillId="0" borderId="93" xfId="0" applyNumberFormat="1" applyFont="1" applyBorder="1" applyAlignment="1" applyProtection="1">
      <alignment horizontal="center"/>
    </xf>
    <xf numFmtId="49" fontId="78" fillId="0" borderId="94" xfId="0" applyNumberFormat="1" applyFont="1" applyBorder="1" applyAlignment="1" applyProtection="1">
      <alignment horizontal="center"/>
    </xf>
    <xf numFmtId="49" fontId="79" fillId="0" borderId="95" xfId="0" applyNumberFormat="1" applyFont="1" applyBorder="1" applyAlignment="1" applyProtection="1">
      <alignment horizontal="center"/>
    </xf>
    <xf numFmtId="49" fontId="80" fillId="0" borderId="96" xfId="0" applyNumberFormat="1" applyFont="1" applyBorder="1" applyAlignment="1" applyProtection="1">
      <alignment horizontal="center"/>
    </xf>
    <xf numFmtId="49" fontId="81" fillId="0" borderId="97" xfId="0" applyNumberFormat="1" applyFont="1" applyBorder="1" applyAlignment="1" applyProtection="1">
      <alignment horizontal="center"/>
    </xf>
    <xf numFmtId="49" fontId="82" fillId="0" borderId="98" xfId="0" applyNumberFormat="1" applyFont="1" applyBorder="1" applyAlignment="1" applyProtection="1">
      <alignment horizontal="center"/>
    </xf>
    <xf numFmtId="49" fontId="83" fillId="0" borderId="99" xfId="0" applyNumberFormat="1" applyFont="1" applyBorder="1" applyAlignment="1" applyProtection="1">
      <alignment horizontal="center"/>
    </xf>
    <xf numFmtId="49" fontId="84" fillId="0" borderId="100" xfId="0" applyNumberFormat="1" applyFont="1" applyBorder="1" applyAlignment="1" applyProtection="1">
      <alignment horizontal="center"/>
    </xf>
    <xf numFmtId="49" fontId="85" fillId="0" borderId="101" xfId="0" applyNumberFormat="1" applyFont="1" applyBorder="1" applyAlignment="1" applyProtection="1">
      <alignment horizontal="center"/>
    </xf>
    <xf numFmtId="49" fontId="86" fillId="0" borderId="102" xfId="0" applyNumberFormat="1" applyFont="1" applyBorder="1" applyAlignment="1" applyProtection="1">
      <alignment horizontal="center"/>
    </xf>
    <xf numFmtId="49" fontId="87" fillId="0" borderId="103" xfId="0" applyNumberFormat="1" applyFont="1" applyBorder="1" applyAlignment="1" applyProtection="1">
      <alignment horizontal="center"/>
    </xf>
    <xf numFmtId="49" fontId="88" fillId="0" borderId="104" xfId="0" applyNumberFormat="1" applyFont="1" applyBorder="1" applyAlignment="1" applyProtection="1">
      <alignment horizontal="center"/>
    </xf>
    <xf numFmtId="49" fontId="89" fillId="0" borderId="105" xfId="0" applyNumberFormat="1" applyFont="1" applyBorder="1" applyAlignment="1" applyProtection="1">
      <alignment horizontal="center"/>
    </xf>
    <xf numFmtId="49" fontId="90" fillId="0" borderId="106" xfId="0" applyNumberFormat="1" applyFont="1" applyBorder="1" applyAlignment="1" applyProtection="1">
      <alignment horizontal="center"/>
    </xf>
    <xf numFmtId="49" fontId="91" fillId="0" borderId="107" xfId="0" applyNumberFormat="1" applyFont="1" applyBorder="1" applyAlignment="1" applyProtection="1">
      <alignment horizontal="center"/>
    </xf>
    <xf numFmtId="49" fontId="92" fillId="0" borderId="108" xfId="0" applyNumberFormat="1" applyFont="1" applyBorder="1" applyAlignment="1" applyProtection="1">
      <alignment horizontal="center"/>
    </xf>
    <xf numFmtId="49" fontId="93" fillId="0" borderId="109" xfId="0" applyNumberFormat="1" applyFont="1" applyBorder="1" applyAlignment="1" applyProtection="1">
      <alignment horizontal="center"/>
    </xf>
    <xf numFmtId="49" fontId="94" fillId="0" borderId="110" xfId="0" applyNumberFormat="1" applyFont="1" applyBorder="1" applyAlignment="1" applyProtection="1">
      <alignment horizontal="center"/>
    </xf>
    <xf numFmtId="49" fontId="95" fillId="0" borderId="111" xfId="0" applyNumberFormat="1" applyFont="1" applyBorder="1" applyAlignment="1" applyProtection="1">
      <alignment horizontal="center"/>
    </xf>
    <xf numFmtId="49" fontId="96" fillId="0" borderId="112" xfId="0" applyNumberFormat="1" applyFont="1" applyBorder="1" applyAlignment="1" applyProtection="1">
      <alignment horizontal="center"/>
    </xf>
    <xf numFmtId="49" fontId="97" fillId="0" borderId="113" xfId="0" applyNumberFormat="1" applyFont="1" applyBorder="1" applyAlignment="1" applyProtection="1">
      <alignment horizontal="center"/>
    </xf>
    <xf numFmtId="49" fontId="98" fillId="0" borderId="114" xfId="0" applyNumberFormat="1" applyFont="1" applyBorder="1" applyAlignment="1" applyProtection="1">
      <alignment horizontal="center"/>
    </xf>
    <xf numFmtId="49" fontId="99" fillId="0" borderId="115" xfId="0" applyNumberFormat="1" applyFont="1" applyBorder="1" applyAlignment="1" applyProtection="1">
      <alignment horizontal="center"/>
    </xf>
    <xf numFmtId="49" fontId="100" fillId="0" borderId="116" xfId="0" applyNumberFormat="1" applyFont="1" applyBorder="1" applyAlignment="1" applyProtection="1">
      <alignment horizontal="center"/>
    </xf>
    <xf numFmtId="49" fontId="101" fillId="0" borderId="117" xfId="0" applyNumberFormat="1" applyFont="1" applyBorder="1" applyAlignment="1" applyProtection="1">
      <alignment horizontal="center"/>
    </xf>
    <xf numFmtId="49" fontId="102" fillId="0" borderId="118" xfId="0" applyNumberFormat="1" applyFont="1" applyBorder="1" applyAlignment="1" applyProtection="1">
      <alignment horizontal="center"/>
    </xf>
    <xf numFmtId="49" fontId="103" fillId="0" borderId="119" xfId="0" applyNumberFormat="1" applyFont="1" applyBorder="1" applyAlignment="1" applyProtection="1">
      <alignment horizontal="center"/>
    </xf>
    <xf numFmtId="49" fontId="104" fillId="0" borderId="120" xfId="0" applyNumberFormat="1" applyFont="1" applyBorder="1" applyAlignment="1" applyProtection="1">
      <alignment horizontal="center"/>
    </xf>
    <xf numFmtId="49" fontId="105" fillId="0" borderId="121" xfId="0" applyNumberFormat="1" applyFont="1" applyBorder="1" applyAlignment="1" applyProtection="1">
      <alignment horizontal="center"/>
    </xf>
    <xf numFmtId="49" fontId="106" fillId="0" borderId="122" xfId="0" applyNumberFormat="1" applyFont="1" applyBorder="1" applyAlignment="1" applyProtection="1">
      <alignment horizontal="center"/>
    </xf>
    <xf numFmtId="49" fontId="107" fillId="0" borderId="123" xfId="0" applyNumberFormat="1" applyFont="1" applyBorder="1" applyAlignment="1" applyProtection="1">
      <alignment horizontal="center"/>
    </xf>
    <xf numFmtId="49" fontId="108" fillId="0" borderId="124" xfId="0" applyNumberFormat="1" applyFont="1" applyBorder="1" applyAlignment="1" applyProtection="1">
      <alignment horizontal="center"/>
    </xf>
    <xf numFmtId="49" fontId="109" fillId="0" borderId="125" xfId="0" applyNumberFormat="1" applyFont="1" applyBorder="1" applyAlignment="1" applyProtection="1">
      <alignment horizontal="center"/>
    </xf>
    <xf numFmtId="49" fontId="110" fillId="0" borderId="126" xfId="0" applyNumberFormat="1" applyFont="1" applyBorder="1" applyAlignment="1" applyProtection="1">
      <alignment horizontal="center"/>
    </xf>
    <xf numFmtId="49" fontId="111" fillId="0" borderId="127" xfId="0" applyNumberFormat="1" applyFont="1" applyBorder="1" applyAlignment="1" applyProtection="1">
      <alignment horizontal="center"/>
    </xf>
    <xf numFmtId="49" fontId="112" fillId="0" borderId="128" xfId="0" applyNumberFormat="1" applyFont="1" applyBorder="1" applyAlignment="1" applyProtection="1">
      <alignment horizontal="center"/>
    </xf>
    <xf numFmtId="49" fontId="113" fillId="0" borderId="129" xfId="0" applyNumberFormat="1" applyFont="1" applyBorder="1" applyAlignment="1" applyProtection="1">
      <alignment horizontal="center"/>
    </xf>
    <xf numFmtId="49" fontId="114" fillId="0" borderId="130" xfId="0" applyNumberFormat="1" applyFont="1" applyBorder="1" applyAlignment="1" applyProtection="1">
      <alignment horizontal="center"/>
    </xf>
    <xf numFmtId="49" fontId="115" fillId="0" borderId="131" xfId="0" applyNumberFormat="1" applyFont="1" applyBorder="1" applyAlignment="1" applyProtection="1">
      <alignment horizontal="center"/>
    </xf>
    <xf numFmtId="49" fontId="116" fillId="0" borderId="132" xfId="0" applyNumberFormat="1" applyFont="1" applyBorder="1" applyAlignment="1" applyProtection="1">
      <alignment horizontal="center"/>
    </xf>
    <xf numFmtId="49" fontId="117" fillId="0" borderId="133" xfId="0" applyNumberFormat="1" applyFont="1" applyBorder="1" applyAlignment="1" applyProtection="1">
      <alignment horizontal="center"/>
    </xf>
    <xf numFmtId="49" fontId="118" fillId="0" borderId="134" xfId="0" applyNumberFormat="1" applyFont="1" applyBorder="1" applyAlignment="1" applyProtection="1">
      <alignment horizontal="center"/>
    </xf>
    <xf numFmtId="49" fontId="119" fillId="0" borderId="135" xfId="0" applyNumberFormat="1" applyFont="1" applyBorder="1" applyAlignment="1" applyProtection="1">
      <alignment horizontal="center"/>
    </xf>
    <xf numFmtId="49" fontId="120" fillId="0" borderId="136" xfId="0" applyNumberFormat="1" applyFont="1" applyBorder="1" applyAlignment="1" applyProtection="1">
      <alignment horizontal="center"/>
    </xf>
    <xf numFmtId="49" fontId="121" fillId="0" borderId="137" xfId="0" applyNumberFormat="1" applyFont="1" applyBorder="1" applyAlignment="1" applyProtection="1">
      <alignment horizontal="center"/>
    </xf>
    <xf numFmtId="49" fontId="122" fillId="0" borderId="138" xfId="0" applyNumberFormat="1" applyFont="1" applyBorder="1" applyAlignment="1" applyProtection="1">
      <alignment horizontal="center"/>
    </xf>
    <xf numFmtId="49" fontId="123" fillId="0" borderId="139" xfId="0" applyNumberFormat="1" applyFont="1" applyBorder="1" applyAlignment="1" applyProtection="1">
      <alignment horizontal="center"/>
    </xf>
    <xf numFmtId="49" fontId="124" fillId="0" borderId="140" xfId="0" applyNumberFormat="1" applyFont="1" applyBorder="1" applyAlignment="1" applyProtection="1">
      <alignment horizontal="center"/>
    </xf>
    <xf numFmtId="49" fontId="125" fillId="0" borderId="141" xfId="0" applyNumberFormat="1" applyFont="1" applyBorder="1" applyAlignment="1" applyProtection="1">
      <alignment horizontal="center"/>
    </xf>
    <xf numFmtId="49" fontId="126" fillId="0" borderId="142" xfId="0" applyNumberFormat="1" applyFont="1" applyBorder="1" applyAlignment="1" applyProtection="1">
      <alignment horizontal="center"/>
    </xf>
    <xf numFmtId="49" fontId="127" fillId="0" borderId="143" xfId="0" applyNumberFormat="1" applyFont="1" applyBorder="1" applyAlignment="1" applyProtection="1">
      <alignment horizontal="center"/>
    </xf>
    <xf numFmtId="49" fontId="128" fillId="0" borderId="144" xfId="0" applyNumberFormat="1" applyFont="1" applyBorder="1" applyAlignment="1" applyProtection="1">
      <alignment horizontal="center"/>
    </xf>
    <xf numFmtId="49" fontId="129" fillId="0" borderId="145" xfId="0" applyNumberFormat="1" applyFont="1" applyBorder="1" applyAlignment="1" applyProtection="1">
      <alignment horizontal="center"/>
    </xf>
    <xf numFmtId="49" fontId="130" fillId="0" borderId="146" xfId="0" applyNumberFormat="1" applyFont="1" applyBorder="1" applyAlignment="1" applyProtection="1">
      <alignment horizontal="center"/>
    </xf>
    <xf numFmtId="49" fontId="131" fillId="0" borderId="147" xfId="0" applyNumberFormat="1" applyFont="1" applyBorder="1" applyAlignment="1" applyProtection="1">
      <alignment horizontal="center"/>
    </xf>
    <xf numFmtId="49" fontId="132" fillId="0" borderId="148" xfId="0" applyNumberFormat="1" applyFont="1" applyBorder="1" applyAlignment="1" applyProtection="1">
      <alignment horizontal="center"/>
    </xf>
    <xf numFmtId="49" fontId="133" fillId="0" borderId="149" xfId="0" applyNumberFormat="1" applyFont="1" applyBorder="1" applyAlignment="1" applyProtection="1">
      <alignment horizontal="center"/>
    </xf>
    <xf numFmtId="49" fontId="134" fillId="0" borderId="150" xfId="0" applyNumberFormat="1" applyFont="1" applyBorder="1" applyAlignment="1" applyProtection="1">
      <alignment horizontal="center"/>
    </xf>
    <xf numFmtId="49" fontId="135" fillId="0" borderId="151" xfId="0" applyNumberFormat="1" applyFont="1" applyBorder="1" applyAlignment="1" applyProtection="1">
      <alignment horizontal="center"/>
    </xf>
    <xf numFmtId="49" fontId="136" fillId="0" borderId="152" xfId="0" applyNumberFormat="1" applyFont="1" applyBorder="1" applyAlignment="1" applyProtection="1">
      <alignment horizontal="center"/>
    </xf>
    <xf numFmtId="49" fontId="137" fillId="0" borderId="153" xfId="0" applyNumberFormat="1" applyFont="1" applyBorder="1" applyAlignment="1" applyProtection="1">
      <alignment horizontal="center"/>
    </xf>
    <xf numFmtId="49" fontId="138" fillId="0" borderId="154" xfId="0" applyNumberFormat="1" applyFont="1" applyBorder="1" applyAlignment="1" applyProtection="1">
      <alignment horizontal="center"/>
    </xf>
    <xf numFmtId="49" fontId="139" fillId="0" borderId="155" xfId="0" applyNumberFormat="1" applyFont="1" applyBorder="1" applyAlignment="1" applyProtection="1">
      <alignment horizontal="center"/>
    </xf>
    <xf numFmtId="49" fontId="140" fillId="0" borderId="156" xfId="0" applyNumberFormat="1" applyFont="1" applyBorder="1" applyAlignment="1" applyProtection="1">
      <alignment horizontal="center"/>
    </xf>
    <xf numFmtId="49" fontId="141" fillId="0" borderId="157" xfId="0" applyNumberFormat="1" applyFont="1" applyBorder="1" applyAlignment="1" applyProtection="1">
      <alignment horizontal="center"/>
    </xf>
    <xf numFmtId="49" fontId="142" fillId="0" borderId="158" xfId="0" applyNumberFormat="1" applyFont="1" applyBorder="1" applyAlignment="1" applyProtection="1">
      <alignment horizontal="center"/>
    </xf>
    <xf numFmtId="49" fontId="143" fillId="0" borderId="159" xfId="0" applyNumberFormat="1" applyFont="1" applyBorder="1" applyAlignment="1" applyProtection="1">
      <alignment horizontal="center"/>
    </xf>
    <xf numFmtId="49" fontId="144" fillId="0" borderId="160" xfId="0" applyNumberFormat="1" applyFont="1" applyBorder="1" applyAlignment="1" applyProtection="1">
      <alignment horizontal="center"/>
    </xf>
    <xf numFmtId="49" fontId="145" fillId="0" borderId="161" xfId="0" applyNumberFormat="1" applyFont="1" applyBorder="1" applyAlignment="1" applyProtection="1">
      <alignment horizontal="center"/>
    </xf>
    <xf numFmtId="49" fontId="146" fillId="0" borderId="162" xfId="0" applyNumberFormat="1" applyFont="1" applyBorder="1" applyAlignment="1" applyProtection="1">
      <alignment horizontal="center"/>
    </xf>
    <xf numFmtId="49" fontId="147" fillId="0" borderId="163" xfId="0" applyNumberFormat="1" applyFont="1" applyBorder="1" applyAlignment="1" applyProtection="1">
      <alignment horizontal="center"/>
    </xf>
    <xf numFmtId="49" fontId="148" fillId="0" borderId="164" xfId="0" applyNumberFormat="1" applyFont="1" applyBorder="1" applyAlignment="1" applyProtection="1">
      <alignment horizontal="center"/>
    </xf>
    <xf numFmtId="49" fontId="149" fillId="0" borderId="165" xfId="0" applyNumberFormat="1" applyFont="1" applyBorder="1" applyAlignment="1" applyProtection="1">
      <alignment horizontal="center"/>
    </xf>
    <xf numFmtId="49" fontId="150" fillId="0" borderId="166" xfId="0" applyNumberFormat="1" applyFont="1" applyBorder="1" applyAlignment="1" applyProtection="1">
      <alignment horizontal="center"/>
    </xf>
    <xf numFmtId="49" fontId="151" fillId="0" borderId="167" xfId="0" applyNumberFormat="1" applyFont="1" applyBorder="1" applyAlignment="1" applyProtection="1">
      <alignment horizontal="center"/>
    </xf>
    <xf numFmtId="49" fontId="152" fillId="0" borderId="168" xfId="0" applyNumberFormat="1" applyFont="1" applyBorder="1" applyAlignment="1" applyProtection="1">
      <alignment horizontal="center"/>
    </xf>
    <xf numFmtId="49" fontId="153" fillId="0" borderId="169" xfId="0" applyNumberFormat="1" applyFont="1" applyBorder="1" applyAlignment="1" applyProtection="1">
      <alignment horizontal="center"/>
    </xf>
    <xf numFmtId="49" fontId="154" fillId="0" borderId="170" xfId="0" applyNumberFormat="1" applyFont="1" applyBorder="1" applyAlignment="1" applyProtection="1">
      <alignment horizontal="center"/>
    </xf>
    <xf numFmtId="49" fontId="155" fillId="0" borderId="171" xfId="0" applyNumberFormat="1" applyFont="1" applyBorder="1" applyAlignment="1" applyProtection="1">
      <alignment horizontal="center"/>
    </xf>
    <xf numFmtId="49" fontId="156" fillId="0" borderId="172" xfId="0" applyNumberFormat="1" applyFont="1" applyBorder="1" applyAlignment="1" applyProtection="1">
      <alignment horizontal="center"/>
    </xf>
    <xf numFmtId="49" fontId="157" fillId="0" borderId="173" xfId="0" applyNumberFormat="1" applyFont="1" applyBorder="1" applyAlignment="1" applyProtection="1">
      <alignment horizontal="center"/>
    </xf>
    <xf numFmtId="49" fontId="158" fillId="0" borderId="174" xfId="0" applyNumberFormat="1" applyFont="1" applyBorder="1" applyAlignment="1" applyProtection="1">
      <alignment horizontal="center"/>
    </xf>
    <xf numFmtId="49" fontId="159" fillId="0" borderId="175" xfId="0" applyNumberFormat="1" applyFont="1" applyBorder="1" applyAlignment="1" applyProtection="1">
      <alignment horizontal="center"/>
    </xf>
    <xf numFmtId="49" fontId="160" fillId="0" borderId="176" xfId="0" applyNumberFormat="1" applyFont="1" applyBorder="1" applyAlignment="1" applyProtection="1">
      <alignment horizontal="center"/>
    </xf>
    <xf numFmtId="49" fontId="161" fillId="0" borderId="177" xfId="0" applyNumberFormat="1" applyFont="1" applyBorder="1" applyAlignment="1" applyProtection="1">
      <alignment horizontal="center"/>
    </xf>
    <xf numFmtId="49" fontId="162" fillId="0" borderId="178" xfId="0" applyNumberFormat="1" applyFont="1" applyBorder="1" applyAlignment="1" applyProtection="1">
      <alignment horizontal="center"/>
    </xf>
    <xf numFmtId="49" fontId="163" fillId="0" borderId="179" xfId="0" applyNumberFormat="1" applyFont="1" applyBorder="1" applyAlignment="1" applyProtection="1">
      <alignment horizontal="center"/>
    </xf>
    <xf numFmtId="49" fontId="164" fillId="0" borderId="180" xfId="0" applyNumberFormat="1" applyFont="1" applyBorder="1" applyAlignment="1" applyProtection="1">
      <alignment horizontal="center"/>
    </xf>
    <xf numFmtId="49" fontId="165" fillId="0" borderId="181" xfId="0" applyNumberFormat="1" applyFont="1" applyBorder="1" applyAlignment="1" applyProtection="1">
      <alignment horizontal="center"/>
    </xf>
    <xf numFmtId="49" fontId="166" fillId="0" borderId="182" xfId="0" applyNumberFormat="1" applyFont="1" applyBorder="1" applyAlignment="1" applyProtection="1">
      <alignment horizontal="center"/>
    </xf>
    <xf numFmtId="49" fontId="167" fillId="0" borderId="183" xfId="0" applyNumberFormat="1" applyFont="1" applyBorder="1" applyAlignment="1" applyProtection="1">
      <alignment horizontal="center"/>
    </xf>
    <xf numFmtId="49" fontId="168" fillId="0" borderId="184" xfId="0" applyNumberFormat="1" applyFont="1" applyBorder="1" applyAlignment="1" applyProtection="1">
      <alignment horizontal="center"/>
    </xf>
    <xf numFmtId="49" fontId="169" fillId="0" borderId="185" xfId="0" applyNumberFormat="1" applyFont="1" applyBorder="1" applyAlignment="1" applyProtection="1">
      <alignment horizontal="center"/>
    </xf>
    <xf numFmtId="49" fontId="170" fillId="0" borderId="186" xfId="0" applyNumberFormat="1" applyFont="1" applyBorder="1" applyAlignment="1" applyProtection="1">
      <alignment horizontal="center"/>
    </xf>
    <xf numFmtId="49" fontId="171" fillId="0" borderId="187" xfId="0" applyNumberFormat="1" applyFont="1" applyBorder="1" applyAlignment="1" applyProtection="1">
      <alignment horizontal="center"/>
    </xf>
    <xf numFmtId="49" fontId="172" fillId="0" borderId="188" xfId="0" applyNumberFormat="1" applyFont="1" applyBorder="1" applyAlignment="1" applyProtection="1">
      <alignment horizontal="center"/>
    </xf>
    <xf numFmtId="49" fontId="173" fillId="0" borderId="189" xfId="0" applyNumberFormat="1" applyFont="1" applyBorder="1" applyAlignment="1" applyProtection="1">
      <alignment horizontal="center"/>
    </xf>
    <xf numFmtId="49" fontId="174" fillId="0" borderId="190" xfId="0" applyNumberFormat="1" applyFont="1" applyBorder="1" applyAlignment="1" applyProtection="1">
      <alignment horizontal="center"/>
    </xf>
    <xf numFmtId="49" fontId="175" fillId="0" borderId="191" xfId="0" applyNumberFormat="1" applyFont="1" applyBorder="1" applyAlignment="1" applyProtection="1">
      <alignment horizontal="center"/>
    </xf>
    <xf numFmtId="49" fontId="176" fillId="0" borderId="192" xfId="0" applyNumberFormat="1" applyFont="1" applyBorder="1" applyAlignment="1" applyProtection="1">
      <alignment horizontal="center"/>
    </xf>
    <xf numFmtId="49" fontId="177" fillId="0" borderId="193" xfId="0" applyNumberFormat="1" applyFont="1" applyBorder="1" applyAlignment="1" applyProtection="1">
      <alignment horizontal="center"/>
    </xf>
    <xf numFmtId="49" fontId="178" fillId="0" borderId="194" xfId="0" applyNumberFormat="1" applyFont="1" applyBorder="1" applyAlignment="1" applyProtection="1">
      <alignment horizontal="center"/>
    </xf>
    <xf numFmtId="49" fontId="179" fillId="0" borderId="195" xfId="0" applyNumberFormat="1" applyFont="1" applyBorder="1" applyAlignment="1" applyProtection="1">
      <alignment horizontal="center"/>
    </xf>
    <xf numFmtId="49" fontId="180" fillId="0" borderId="196" xfId="0" applyNumberFormat="1" applyFont="1" applyBorder="1" applyAlignment="1" applyProtection="1">
      <alignment horizontal="center"/>
    </xf>
    <xf numFmtId="49" fontId="181" fillId="0" borderId="197" xfId="0" applyNumberFormat="1" applyFont="1" applyBorder="1" applyAlignment="1" applyProtection="1">
      <alignment horizontal="center"/>
    </xf>
    <xf numFmtId="49" fontId="182" fillId="0" borderId="198" xfId="0" applyNumberFormat="1" applyFont="1" applyBorder="1" applyAlignment="1" applyProtection="1">
      <alignment horizontal="center"/>
    </xf>
    <xf numFmtId="49" fontId="183" fillId="0" borderId="199" xfId="0" applyNumberFormat="1" applyFont="1" applyBorder="1" applyAlignment="1" applyProtection="1">
      <alignment horizontal="center"/>
    </xf>
    <xf numFmtId="49" fontId="184" fillId="0" borderId="200" xfId="0" applyNumberFormat="1" applyFont="1" applyBorder="1" applyAlignment="1" applyProtection="1">
      <alignment horizontal="center"/>
    </xf>
    <xf numFmtId="49" fontId="185" fillId="0" borderId="201" xfId="0" applyNumberFormat="1" applyFont="1" applyBorder="1" applyAlignment="1" applyProtection="1">
      <alignment horizontal="center"/>
    </xf>
    <xf numFmtId="49" fontId="186" fillId="0" borderId="202" xfId="0" applyNumberFormat="1" applyFont="1" applyBorder="1" applyAlignment="1" applyProtection="1">
      <alignment horizontal="center"/>
    </xf>
    <xf numFmtId="49" fontId="187" fillId="0" borderId="203" xfId="0" applyNumberFormat="1" applyFont="1" applyBorder="1" applyAlignment="1" applyProtection="1">
      <alignment horizontal="center"/>
    </xf>
    <xf numFmtId="49" fontId="188" fillId="0" borderId="204" xfId="0" applyNumberFormat="1" applyFont="1" applyBorder="1" applyAlignment="1" applyProtection="1">
      <alignment horizontal="center"/>
    </xf>
    <xf numFmtId="49" fontId="189" fillId="0" borderId="205" xfId="0" applyNumberFormat="1" applyFont="1" applyBorder="1" applyAlignment="1" applyProtection="1">
      <alignment horizontal="center"/>
    </xf>
    <xf numFmtId="49" fontId="190" fillId="0" borderId="206" xfId="0" applyNumberFormat="1" applyFont="1" applyBorder="1" applyAlignment="1" applyProtection="1">
      <alignment horizontal="center"/>
    </xf>
    <xf numFmtId="49" fontId="191" fillId="0" borderId="207" xfId="0" applyNumberFormat="1" applyFont="1" applyBorder="1" applyAlignment="1" applyProtection="1">
      <alignment horizontal="center"/>
    </xf>
    <xf numFmtId="49" fontId="192" fillId="0" borderId="208" xfId="0" applyNumberFormat="1" applyFont="1" applyBorder="1" applyAlignment="1" applyProtection="1">
      <alignment horizontal="center"/>
    </xf>
    <xf numFmtId="49" fontId="193" fillId="0" borderId="209" xfId="0" applyNumberFormat="1" applyFont="1" applyBorder="1" applyAlignment="1" applyProtection="1">
      <alignment horizontal="center"/>
    </xf>
    <xf numFmtId="49" fontId="194" fillId="0" borderId="210" xfId="0" applyNumberFormat="1" applyFont="1" applyBorder="1" applyAlignment="1" applyProtection="1">
      <alignment horizontal="center"/>
    </xf>
    <xf numFmtId="49" fontId="195" fillId="0" borderId="211" xfId="0" applyNumberFormat="1" applyFont="1" applyBorder="1" applyAlignment="1" applyProtection="1">
      <alignment horizontal="center"/>
    </xf>
    <xf numFmtId="49" fontId="196" fillId="0" borderId="212" xfId="0" applyNumberFormat="1" applyFont="1" applyBorder="1" applyAlignment="1" applyProtection="1">
      <alignment horizontal="center"/>
    </xf>
    <xf numFmtId="49" fontId="197" fillId="0" borderId="213" xfId="0" applyNumberFormat="1" applyFont="1" applyBorder="1" applyAlignment="1" applyProtection="1">
      <alignment horizontal="center"/>
    </xf>
    <xf numFmtId="49" fontId="198" fillId="0" borderId="214" xfId="0" applyNumberFormat="1" applyFont="1" applyBorder="1" applyAlignment="1" applyProtection="1">
      <alignment horizontal="center"/>
    </xf>
    <xf numFmtId="49" fontId="199" fillId="0" borderId="215" xfId="0" applyNumberFormat="1" applyFont="1" applyBorder="1" applyAlignment="1" applyProtection="1">
      <alignment horizontal="center"/>
    </xf>
    <xf numFmtId="49" fontId="200" fillId="0" borderId="216" xfId="0" applyNumberFormat="1" applyFont="1" applyBorder="1" applyAlignment="1" applyProtection="1">
      <alignment horizontal="center"/>
    </xf>
    <xf numFmtId="49" fontId="201" fillId="0" borderId="217" xfId="0" applyNumberFormat="1" applyFont="1" applyBorder="1" applyAlignment="1" applyProtection="1">
      <alignment horizontal="center"/>
    </xf>
    <xf numFmtId="49" fontId="202" fillId="0" borderId="218" xfId="0" applyNumberFormat="1" applyFont="1" applyBorder="1" applyAlignment="1" applyProtection="1">
      <alignment horizontal="center"/>
    </xf>
    <xf numFmtId="49" fontId="203" fillId="0" borderId="219" xfId="0" applyNumberFormat="1" applyFont="1" applyBorder="1" applyAlignment="1" applyProtection="1">
      <alignment horizontal="center"/>
    </xf>
    <xf numFmtId="49" fontId="204" fillId="0" borderId="220" xfId="0" applyNumberFormat="1" applyFont="1" applyBorder="1" applyAlignment="1" applyProtection="1">
      <alignment horizontal="center"/>
    </xf>
    <xf numFmtId="49" fontId="205" fillId="0" borderId="221" xfId="0" applyNumberFormat="1" applyFont="1" applyBorder="1" applyAlignment="1" applyProtection="1">
      <alignment horizontal="center"/>
    </xf>
    <xf numFmtId="49" fontId="206" fillId="0" borderId="222" xfId="0" applyNumberFormat="1" applyFont="1" applyBorder="1" applyAlignment="1" applyProtection="1">
      <alignment horizontal="center"/>
    </xf>
    <xf numFmtId="49" fontId="207" fillId="0" borderId="223" xfId="0" applyNumberFormat="1" applyFont="1" applyBorder="1" applyAlignment="1" applyProtection="1">
      <alignment horizontal="center"/>
    </xf>
    <xf numFmtId="49" fontId="208" fillId="0" borderId="224" xfId="0" applyNumberFormat="1" applyFont="1" applyBorder="1" applyAlignment="1" applyProtection="1">
      <alignment horizontal="center"/>
    </xf>
    <xf numFmtId="49" fontId="209" fillId="0" borderId="225" xfId="0" applyNumberFormat="1" applyFont="1" applyBorder="1" applyAlignment="1" applyProtection="1">
      <alignment horizontal="center"/>
    </xf>
    <xf numFmtId="49" fontId="210" fillId="0" borderId="226" xfId="0" applyNumberFormat="1" applyFont="1" applyBorder="1" applyAlignment="1" applyProtection="1">
      <alignment horizontal="center"/>
    </xf>
    <xf numFmtId="49" fontId="211" fillId="0" borderId="227" xfId="0" applyNumberFormat="1" applyFont="1" applyBorder="1" applyAlignment="1" applyProtection="1">
      <alignment horizontal="center"/>
    </xf>
    <xf numFmtId="49" fontId="212" fillId="0" borderId="228" xfId="0" applyNumberFormat="1" applyFont="1" applyBorder="1" applyAlignment="1" applyProtection="1">
      <alignment horizontal="center"/>
    </xf>
    <xf numFmtId="49" fontId="213" fillId="0" borderId="229" xfId="0" applyNumberFormat="1" applyFont="1" applyBorder="1" applyAlignment="1" applyProtection="1">
      <alignment horizontal="center"/>
    </xf>
    <xf numFmtId="49" fontId="214" fillId="0" borderId="230" xfId="0" applyNumberFormat="1" applyFont="1" applyBorder="1" applyAlignment="1" applyProtection="1">
      <alignment horizontal="center"/>
    </xf>
    <xf numFmtId="49" fontId="215" fillId="0" borderId="231" xfId="0" applyNumberFormat="1" applyFont="1" applyBorder="1" applyAlignment="1" applyProtection="1">
      <alignment horizontal="center"/>
    </xf>
    <xf numFmtId="49" fontId="216" fillId="0" borderId="232" xfId="0" applyNumberFormat="1" applyFont="1" applyBorder="1" applyAlignment="1" applyProtection="1">
      <alignment horizontal="center"/>
    </xf>
    <xf numFmtId="49" fontId="217" fillId="0" borderId="233" xfId="0" applyNumberFormat="1" applyFont="1" applyBorder="1" applyAlignment="1" applyProtection="1">
      <alignment horizontal="center"/>
    </xf>
    <xf numFmtId="49" fontId="218" fillId="0" borderId="234" xfId="0" applyNumberFormat="1" applyFont="1" applyBorder="1" applyAlignment="1" applyProtection="1">
      <alignment horizontal="center"/>
    </xf>
    <xf numFmtId="49" fontId="219" fillId="0" borderId="235" xfId="0" applyNumberFormat="1" applyFont="1" applyBorder="1" applyAlignment="1" applyProtection="1">
      <alignment horizontal="center"/>
    </xf>
    <xf numFmtId="49" fontId="220" fillId="0" borderId="236" xfId="0" applyNumberFormat="1" applyFont="1" applyBorder="1" applyAlignment="1" applyProtection="1">
      <alignment horizontal="center"/>
    </xf>
    <xf numFmtId="49" fontId="221" fillId="0" borderId="237" xfId="0" applyNumberFormat="1" applyFont="1" applyBorder="1" applyAlignment="1" applyProtection="1">
      <alignment horizontal="center"/>
    </xf>
    <xf numFmtId="49" fontId="222" fillId="0" borderId="238" xfId="0" applyNumberFormat="1" applyFont="1" applyBorder="1" applyAlignment="1" applyProtection="1">
      <alignment horizontal="center"/>
    </xf>
    <xf numFmtId="49" fontId="223" fillId="0" borderId="239" xfId="0" applyNumberFormat="1" applyFont="1" applyBorder="1" applyAlignment="1" applyProtection="1">
      <alignment horizontal="center"/>
    </xf>
    <xf numFmtId="49" fontId="224" fillId="0" borderId="240" xfId="0" applyNumberFormat="1" applyFont="1" applyBorder="1" applyAlignment="1" applyProtection="1">
      <alignment horizontal="center"/>
    </xf>
    <xf numFmtId="49" fontId="225" fillId="0" borderId="241" xfId="0" applyNumberFormat="1" applyFont="1" applyBorder="1" applyAlignment="1" applyProtection="1">
      <alignment horizontal="center"/>
    </xf>
    <xf numFmtId="49" fontId="226" fillId="0" borderId="242" xfId="0" applyNumberFormat="1" applyFont="1" applyBorder="1" applyAlignment="1" applyProtection="1">
      <alignment horizontal="center"/>
    </xf>
    <xf numFmtId="49" fontId="227" fillId="0" borderId="243" xfId="0" applyNumberFormat="1" applyFont="1" applyBorder="1" applyAlignment="1" applyProtection="1">
      <alignment horizontal="center"/>
    </xf>
    <xf numFmtId="49" fontId="228" fillId="0" borderId="244" xfId="0" applyNumberFormat="1" applyFont="1" applyBorder="1" applyAlignment="1" applyProtection="1">
      <alignment horizontal="center"/>
    </xf>
    <xf numFmtId="49" fontId="229" fillId="0" borderId="245" xfId="0" applyNumberFormat="1" applyFont="1" applyBorder="1" applyAlignment="1" applyProtection="1">
      <alignment horizontal="center"/>
    </xf>
    <xf numFmtId="49" fontId="230" fillId="0" borderId="246" xfId="0" applyNumberFormat="1" applyFont="1" applyBorder="1" applyAlignment="1" applyProtection="1">
      <alignment horizontal="center"/>
    </xf>
    <xf numFmtId="49" fontId="231" fillId="0" borderId="247" xfId="0" applyNumberFormat="1" applyFont="1" applyBorder="1" applyAlignment="1" applyProtection="1">
      <alignment horizontal="center"/>
    </xf>
    <xf numFmtId="49" fontId="232" fillId="0" borderId="248" xfId="0" applyNumberFormat="1" applyFont="1" applyBorder="1" applyAlignment="1" applyProtection="1">
      <alignment horizontal="center"/>
    </xf>
    <xf numFmtId="49" fontId="233" fillId="0" borderId="249" xfId="0" applyNumberFormat="1" applyFont="1" applyBorder="1" applyAlignment="1" applyProtection="1">
      <alignment horizontal="center"/>
    </xf>
    <xf numFmtId="49" fontId="234" fillId="0" borderId="250" xfId="0" applyNumberFormat="1" applyFont="1" applyBorder="1" applyAlignment="1" applyProtection="1">
      <alignment horizontal="center"/>
    </xf>
    <xf numFmtId="49" fontId="235" fillId="0" borderId="251" xfId="0" applyNumberFormat="1" applyFont="1" applyBorder="1" applyAlignment="1" applyProtection="1">
      <alignment horizontal="center"/>
    </xf>
    <xf numFmtId="49" fontId="236" fillId="0" borderId="252" xfId="0" applyNumberFormat="1" applyFont="1" applyBorder="1" applyAlignment="1" applyProtection="1">
      <alignment horizontal="center"/>
    </xf>
    <xf numFmtId="49" fontId="237" fillId="0" borderId="253" xfId="0" applyNumberFormat="1" applyFont="1" applyBorder="1" applyAlignment="1" applyProtection="1">
      <alignment horizontal="center"/>
    </xf>
    <xf numFmtId="49" fontId="238" fillId="0" borderId="254" xfId="0" applyNumberFormat="1" applyFont="1" applyBorder="1" applyAlignment="1" applyProtection="1">
      <alignment horizontal="center"/>
    </xf>
    <xf numFmtId="49" fontId="239" fillId="0" borderId="255" xfId="0" applyNumberFormat="1" applyFont="1" applyBorder="1" applyAlignment="1" applyProtection="1">
      <alignment horizontal="center"/>
    </xf>
    <xf numFmtId="0" fontId="14" fillId="0" borderId="22" xfId="2" applyFont="1" applyBorder="1" applyAlignment="1">
      <alignment horizontal="left"/>
    </xf>
    <xf numFmtId="0" fontId="15" fillId="0" borderId="22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9" fillId="0" borderId="6" xfId="2" applyFont="1" applyBorder="1" applyAlignment="1">
      <alignment horizontal="left"/>
    </xf>
    <xf numFmtId="0" fontId="9" fillId="0" borderId="23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2" fillId="0" borderId="29" xfId="2" applyFont="1" applyBorder="1" applyAlignment="1">
      <alignment horizontal="left"/>
    </xf>
    <xf numFmtId="3" fontId="12" fillId="0" borderId="12" xfId="1" applyNumberFormat="1" applyFont="1" applyBorder="1"/>
    <xf numFmtId="0" fontId="2" fillId="0" borderId="14" xfId="2" applyFont="1" applyBorder="1" applyAlignment="1">
      <alignment horizontal="left"/>
    </xf>
    <xf numFmtId="0" fontId="2" fillId="0" borderId="29" xfId="2" applyFont="1" applyBorder="1" applyAlignment="1">
      <alignment horizontal="left"/>
    </xf>
    <xf numFmtId="49" fontId="2" fillId="0" borderId="150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center"/>
    </xf>
    <xf numFmtId="49" fontId="2" fillId="0" borderId="53" xfId="0" applyNumberFormat="1" applyFont="1" applyBorder="1" applyAlignment="1" applyProtection="1">
      <alignment horizontal="center"/>
    </xf>
    <xf numFmtId="49" fontId="2" fillId="0" borderId="58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78" xfId="0" applyNumberFormat="1" applyFont="1" applyBorder="1" applyAlignment="1" applyProtection="1">
      <alignment horizontal="center"/>
    </xf>
    <xf numFmtId="49" fontId="2" fillId="0" borderId="86" xfId="0" applyNumberFormat="1" applyFont="1" applyBorder="1" applyAlignment="1" applyProtection="1">
      <alignment horizontal="center"/>
    </xf>
    <xf numFmtId="49" fontId="2" fillId="0" borderId="96" xfId="0" applyNumberFormat="1" applyFont="1" applyBorder="1" applyAlignment="1" applyProtection="1">
      <alignment horizontal="center"/>
    </xf>
    <xf numFmtId="49" fontId="2" fillId="0" borderId="106" xfId="0" applyNumberFormat="1" applyFont="1" applyBorder="1" applyAlignment="1" applyProtection="1">
      <alignment horizontal="center"/>
    </xf>
    <xf numFmtId="49" fontId="2" fillId="0" borderId="205" xfId="0" applyNumberFormat="1" applyFont="1" applyBorder="1" applyAlignment="1" applyProtection="1">
      <alignment horizontal="center"/>
    </xf>
    <xf numFmtId="49" fontId="2" fillId="0" borderId="131" xfId="0" applyNumberFormat="1" applyFont="1" applyBorder="1" applyAlignment="1" applyProtection="1">
      <alignment horizontal="center"/>
    </xf>
    <xf numFmtId="49" fontId="2" fillId="0" borderId="154" xfId="0" applyNumberFormat="1" applyFont="1" applyBorder="1" applyAlignment="1" applyProtection="1">
      <alignment horizontal="center"/>
    </xf>
    <xf numFmtId="49" fontId="2" fillId="0" borderId="174" xfId="0" applyNumberFormat="1" applyFont="1" applyBorder="1" applyAlignment="1" applyProtection="1">
      <alignment horizontal="center"/>
    </xf>
    <xf numFmtId="49" fontId="2" fillId="0" borderId="179" xfId="0" applyNumberFormat="1" applyFont="1" applyBorder="1" applyAlignment="1" applyProtection="1">
      <alignment horizontal="center"/>
    </xf>
    <xf numFmtId="49" fontId="2" fillId="0" borderId="215" xfId="0" applyNumberFormat="1" applyFont="1" applyBorder="1" applyAlignment="1" applyProtection="1">
      <alignment horizontal="center"/>
    </xf>
    <xf numFmtId="49" fontId="2" fillId="0" borderId="223" xfId="0" applyNumberFormat="1" applyFont="1" applyBorder="1" applyAlignment="1" applyProtection="1">
      <alignment horizontal="center"/>
    </xf>
    <xf numFmtId="49" fontId="2" fillId="0" borderId="231" xfId="0" applyNumberFormat="1" applyFont="1" applyBorder="1" applyAlignment="1" applyProtection="1">
      <alignment horizontal="center"/>
    </xf>
    <xf numFmtId="49" fontId="2" fillId="0" borderId="241" xfId="0" applyNumberFormat="1" applyFont="1" applyBorder="1" applyAlignment="1" applyProtection="1">
      <alignment horizontal="center"/>
    </xf>
    <xf numFmtId="49" fontId="2" fillId="0" borderId="246" xfId="0" applyNumberFormat="1" applyFont="1" applyBorder="1" applyAlignment="1" applyProtection="1">
      <alignment horizontal="center"/>
    </xf>
    <xf numFmtId="49" fontId="2" fillId="0" borderId="254" xfId="0" applyNumberFormat="1" applyFont="1" applyBorder="1" applyAlignment="1" applyProtection="1">
      <alignment horizontal="center"/>
    </xf>
    <xf numFmtId="49" fontId="2" fillId="0" borderId="159" xfId="0" applyNumberFormat="1" applyFont="1" applyBorder="1" applyAlignment="1" applyProtection="1">
      <alignment horizontal="center"/>
    </xf>
    <xf numFmtId="49" fontId="2" fillId="0" borderId="164" xfId="0" applyNumberFormat="1" applyFont="1" applyBorder="1" applyAlignment="1" applyProtection="1">
      <alignment horizontal="center"/>
    </xf>
    <xf numFmtId="49" fontId="2" fillId="0" borderId="169" xfId="0" applyNumberFormat="1" applyFont="1" applyBorder="1" applyAlignment="1" applyProtection="1">
      <alignment horizontal="center"/>
    </xf>
    <xf numFmtId="0" fontId="5" fillId="0" borderId="0" xfId="1" applyFont="1" applyBorder="1"/>
    <xf numFmtId="0" fontId="12" fillId="0" borderId="257" xfId="1" applyFont="1" applyBorder="1" applyAlignment="1">
      <alignment horizontal="left"/>
    </xf>
    <xf numFmtId="0" fontId="12" fillId="0" borderId="24" xfId="1" applyFont="1" applyBorder="1" applyAlignment="1">
      <alignment horizontal="left"/>
    </xf>
    <xf numFmtId="0" fontId="12" fillId="0" borderId="24" xfId="1" applyFont="1" applyBorder="1"/>
    <xf numFmtId="3" fontId="12" fillId="0" borderId="258" xfId="1" applyNumberFormat="1" applyFont="1" applyBorder="1"/>
    <xf numFmtId="0" fontId="12" fillId="0" borderId="6" xfId="1" applyFont="1" applyBorder="1" applyAlignment="1">
      <alignment horizontal="left"/>
    </xf>
    <xf numFmtId="0" fontId="12" fillId="0" borderId="6" xfId="1" applyFont="1" applyBorder="1"/>
    <xf numFmtId="0" fontId="12" fillId="0" borderId="21" xfId="1" applyFont="1" applyBorder="1" applyAlignment="1">
      <alignment horizontal="left"/>
    </xf>
    <xf numFmtId="0" fontId="2" fillId="0" borderId="3" xfId="1" applyBorder="1"/>
    <xf numFmtId="0" fontId="2" fillId="0" borderId="4" xfId="1" applyBorder="1"/>
    <xf numFmtId="0" fontId="2" fillId="0" borderId="5" xfId="1" applyBorder="1"/>
    <xf numFmtId="3" fontId="12" fillId="0" borderId="256" xfId="1" applyNumberFormat="1" applyFont="1" applyBorder="1" applyAlignment="1">
      <alignment horizontal="center" vertical="center"/>
    </xf>
    <xf numFmtId="3" fontId="12" fillId="0" borderId="25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3" fontId="12" fillId="0" borderId="256" xfId="1" applyNumberFormat="1" applyFont="1" applyBorder="1" applyAlignment="1">
      <alignment horizontal="center"/>
    </xf>
    <xf numFmtId="3" fontId="12" fillId="0" borderId="259" xfId="1" applyNumberFormat="1" applyFont="1" applyBorder="1" applyAlignment="1">
      <alignment horizontal="center"/>
    </xf>
    <xf numFmtId="0" fontId="4" fillId="0" borderId="8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5" fillId="0" borderId="10" xfId="1" applyFont="1" applyBorder="1"/>
    <xf numFmtId="0" fontId="2" fillId="0" borderId="11" xfId="1" applyBorder="1"/>
    <xf numFmtId="0" fontId="2" fillId="0" borderId="20" xfId="1" applyBorder="1"/>
    <xf numFmtId="0" fontId="5" fillId="0" borderId="21" xfId="1" applyFont="1" applyBorder="1" applyAlignment="1">
      <alignment horizontal="left"/>
    </xf>
    <xf numFmtId="0" fontId="2" fillId="0" borderId="6" xfId="1" applyFont="1" applyBorder="1"/>
    <xf numFmtId="0" fontId="2" fillId="0" borderId="1" xfId="1" applyBorder="1"/>
    <xf numFmtId="0" fontId="2" fillId="0" borderId="0" xfId="1"/>
    <xf numFmtId="0" fontId="2" fillId="0" borderId="2" xfId="1" applyBorder="1"/>
    <xf numFmtId="0" fontId="6" fillId="0" borderId="19" xfId="1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164" fontId="5" fillId="0" borderId="6" xfId="1" applyNumberFormat="1" applyFont="1" applyBorder="1" applyAlignment="1">
      <alignment horizontal="right"/>
    </xf>
    <xf numFmtId="0" fontId="2" fillId="0" borderId="6" xfId="1" applyBorder="1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8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2" fillId="0" borderId="30" xfId="2" applyFont="1" applyBorder="1" applyAlignment="1">
      <alignment horizontal="left"/>
    </xf>
    <xf numFmtId="0" fontId="2" fillId="0" borderId="31" xfId="2" applyFont="1" applyBorder="1" applyAlignment="1">
      <alignment horizontal="left"/>
    </xf>
    <xf numFmtId="0" fontId="9" fillId="0" borderId="8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0" fontId="9" fillId="0" borderId="23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2" fillId="0" borderId="29" xfId="2" applyFont="1" applyBorder="1" applyAlignment="1">
      <alignment horizontal="left"/>
    </xf>
    <xf numFmtId="0" fontId="2" fillId="0" borderId="26" xfId="2" applyFont="1" applyBorder="1" applyAlignment="1">
      <alignment horizontal="left"/>
    </xf>
    <xf numFmtId="0" fontId="2" fillId="0" borderId="27" xfId="2" applyFont="1" applyBorder="1" applyAlignment="1">
      <alignment horizontal="left"/>
    </xf>
    <xf numFmtId="0" fontId="13" fillId="0" borderId="0" xfId="2" applyFont="1" applyAlignment="1">
      <alignment horizontal="left" vertical="center"/>
    </xf>
    <xf numFmtId="0" fontId="14" fillId="0" borderId="22" xfId="2" applyFont="1" applyBorder="1" applyAlignment="1">
      <alignment horizontal="left"/>
    </xf>
    <xf numFmtId="0" fontId="14" fillId="0" borderId="18" xfId="2" applyFont="1" applyBorder="1" applyAlignment="1">
      <alignment horizontal="left"/>
    </xf>
    <xf numFmtId="0" fontId="15" fillId="0" borderId="22" xfId="2" applyFont="1" applyBorder="1" applyAlignment="1">
      <alignment horizontal="left"/>
    </xf>
    <xf numFmtId="0" fontId="15" fillId="0" borderId="23" xfId="2" applyFont="1" applyBorder="1" applyAlignment="1">
      <alignment horizontal="left"/>
    </xf>
    <xf numFmtId="0" fontId="15" fillId="0" borderId="18" xfId="2" applyFont="1" applyBorder="1" applyAlignment="1">
      <alignment horizontal="left"/>
    </xf>
    <xf numFmtId="0" fontId="5" fillId="0" borderId="8" xfId="2" applyFont="1" applyBorder="1" applyAlignment="1">
      <alignment horizontal="center" vertical="top"/>
    </xf>
    <xf numFmtId="0" fontId="14" fillId="0" borderId="23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14" fillId="0" borderId="22" xfId="2" applyFont="1" applyBorder="1" applyAlignment="1">
      <alignment horizontal="right"/>
    </xf>
    <xf numFmtId="0" fontId="14" fillId="0" borderId="23" xfId="2" applyFont="1" applyBorder="1" applyAlignment="1">
      <alignment horizontal="right"/>
    </xf>
    <xf numFmtId="0" fontId="14" fillId="0" borderId="18" xfId="2" applyFont="1" applyBorder="1" applyAlignment="1">
      <alignment horizontal="right"/>
    </xf>
    <xf numFmtId="0" fontId="14" fillId="0" borderId="22" xfId="2" applyFont="1" applyBorder="1" applyAlignment="1">
      <alignment horizontal="left" vertical="top" wrapText="1"/>
    </xf>
    <xf numFmtId="0" fontId="14" fillId="0" borderId="23" xfId="2" applyFont="1" applyBorder="1" applyAlignment="1">
      <alignment horizontal="left" vertical="top" wrapText="1"/>
    </xf>
    <xf numFmtId="0" fontId="2" fillId="0" borderId="22" xfId="2" applyFont="1" applyBorder="1" applyAlignment="1">
      <alignment horizontal="left" vertical="top" wrapText="1"/>
    </xf>
    <xf numFmtId="0" fontId="2" fillId="0" borderId="23" xfId="2" applyFont="1" applyBorder="1" applyAlignment="1">
      <alignment horizontal="left" vertical="top" wrapText="1"/>
    </xf>
    <xf numFmtId="0" fontId="2" fillId="0" borderId="18" xfId="2" applyFont="1" applyBorder="1" applyAlignment="1">
      <alignment horizontal="left" vertical="top" wrapText="1"/>
    </xf>
    <xf numFmtId="0" fontId="14" fillId="0" borderId="22" xfId="2" applyFont="1" applyBorder="1" applyAlignment="1">
      <alignment horizontal="left" vertical="center"/>
    </xf>
    <xf numFmtId="0" fontId="14" fillId="0" borderId="18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/>
    </xf>
    <xf numFmtId="0" fontId="15" fillId="0" borderId="23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5" fillId="0" borderId="22" xfId="2" applyFont="1" applyBorder="1" applyAlignment="1">
      <alignment horizontal="center"/>
    </xf>
    <xf numFmtId="0" fontId="15" fillId="0" borderId="23" xfId="2" applyFont="1" applyBorder="1" applyAlignment="1">
      <alignment horizontal="center"/>
    </xf>
    <xf numFmtId="0" fontId="2" fillId="0" borderId="255" xfId="2" applyFont="1" applyBorder="1" applyAlignment="1">
      <alignment horizontal="left"/>
    </xf>
  </cellXfs>
  <cellStyles count="3">
    <cellStyle name="Normal" xfId="0" builtinId="0"/>
    <cellStyle name="Normal 2" xfId="1" xr:uid="{7E4A47C1-6064-41C0-9025-737B06CE220E}"/>
    <cellStyle name="Normal 3" xfId="2" xr:uid="{D04B9A5C-2D2A-436F-83D3-72EDCB6ACF23}"/>
  </cellStyles>
  <dxfs count="3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C386-AD87-4ACF-BF59-93FF0692CBC4}">
  <sheetPr>
    <pageSetUpPr autoPageBreaks="0"/>
  </sheetPr>
  <dimension ref="A1:N120"/>
  <sheetViews>
    <sheetView showGridLines="0" view="pageLayout" zoomScale="70" zoomScaleNormal="100" zoomScaleSheetLayoutView="115" zoomScalePageLayoutView="70" workbookViewId="0">
      <selection sqref="A1:F1"/>
    </sheetView>
  </sheetViews>
  <sheetFormatPr defaultColWidth="9.140625" defaultRowHeight="12.75" x14ac:dyDescent="0.2"/>
  <cols>
    <col min="1" max="1" width="7.28515625" style="1" customWidth="1"/>
    <col min="2" max="2" width="11.28515625" style="1" customWidth="1"/>
    <col min="3" max="3" width="36.42578125" style="1" customWidth="1"/>
    <col min="4" max="4" width="8.85546875" style="1" customWidth="1"/>
    <col min="5" max="5" width="8.28515625" style="1" customWidth="1"/>
    <col min="6" max="6" width="8.5703125" style="1" bestFit="1" customWidth="1"/>
    <col min="7" max="11" width="9.140625" style="1" customWidth="1"/>
    <col min="12" max="16384" width="9.140625" style="1"/>
  </cols>
  <sheetData>
    <row r="1" spans="1:14" ht="25.15" customHeight="1" x14ac:dyDescent="0.4">
      <c r="A1" s="372" t="s">
        <v>1501</v>
      </c>
      <c r="B1" s="373"/>
      <c r="C1" s="373"/>
      <c r="D1" s="373"/>
      <c r="E1" s="373"/>
      <c r="F1" s="373"/>
    </row>
    <row r="2" spans="1:14" ht="25.15" customHeight="1" x14ac:dyDescent="0.25">
      <c r="A2" s="374" t="s">
        <v>10</v>
      </c>
      <c r="B2" s="373"/>
      <c r="C2" s="373"/>
      <c r="D2" s="373"/>
      <c r="E2" s="373"/>
      <c r="F2" s="373"/>
    </row>
    <row r="3" spans="1:14" ht="25.15" customHeight="1" x14ac:dyDescent="0.2"/>
    <row r="4" spans="1:14" ht="12.75" customHeight="1" x14ac:dyDescent="0.2">
      <c r="A4" s="2" t="s">
        <v>28</v>
      </c>
      <c r="B4" s="2"/>
      <c r="C4" s="370" t="s">
        <v>1</v>
      </c>
      <c r="D4" s="371"/>
      <c r="E4" s="371"/>
      <c r="F4" s="371"/>
    </row>
    <row r="5" spans="1:14" s="3" customFormat="1" ht="34.9" customHeight="1" thickBot="1" x14ac:dyDescent="0.25">
      <c r="A5" s="368" t="s">
        <v>27</v>
      </c>
      <c r="B5" s="369"/>
      <c r="C5" s="369"/>
      <c r="D5" s="369"/>
      <c r="E5" s="369"/>
      <c r="F5" s="369"/>
      <c r="G5" s="1"/>
      <c r="H5" s="1"/>
      <c r="I5" s="1"/>
      <c r="J5" s="1"/>
      <c r="K5" s="1"/>
      <c r="L5" s="1"/>
      <c r="M5" s="1"/>
      <c r="N5" s="1"/>
    </row>
    <row r="6" spans="1:14" ht="20.100000000000001" customHeight="1" x14ac:dyDescent="0.2">
      <c r="A6" s="360" t="s">
        <v>8</v>
      </c>
      <c r="B6" s="361"/>
      <c r="C6" s="361"/>
      <c r="D6" s="361"/>
      <c r="E6" s="361"/>
      <c r="F6" s="362"/>
    </row>
    <row r="7" spans="1:14" ht="20.100000000000001" customHeight="1" x14ac:dyDescent="0.2">
      <c r="A7" s="363" t="s">
        <v>1508</v>
      </c>
      <c r="B7" s="371"/>
      <c r="C7" s="371"/>
      <c r="F7" s="4"/>
    </row>
    <row r="8" spans="1:14" ht="4.9000000000000004" customHeight="1" x14ac:dyDescent="0.2">
      <c r="A8" s="5"/>
      <c r="B8" s="6"/>
      <c r="C8" s="6"/>
      <c r="D8" s="6"/>
      <c r="E8" s="6"/>
      <c r="F8" s="7"/>
    </row>
    <row r="9" spans="1:14" ht="20.100000000000001" customHeight="1" x14ac:dyDescent="0.2">
      <c r="A9" s="8" t="s">
        <v>6</v>
      </c>
      <c r="F9" s="4"/>
    </row>
    <row r="10" spans="1:14" ht="10.5" customHeight="1" thickBot="1" x14ac:dyDescent="0.25">
      <c r="A10" s="9"/>
      <c r="B10" s="10"/>
      <c r="C10" s="10"/>
      <c r="D10" s="10"/>
      <c r="E10" s="10"/>
      <c r="F10" s="11"/>
    </row>
    <row r="11" spans="1:14" ht="20.100000000000001" customHeight="1" thickBot="1" x14ac:dyDescent="0.25">
      <c r="A11" s="33" t="s">
        <v>0</v>
      </c>
      <c r="B11" s="34"/>
      <c r="C11" s="34"/>
      <c r="D11" s="34"/>
      <c r="E11" s="34"/>
      <c r="F11" s="35" t="s">
        <v>4</v>
      </c>
    </row>
    <row r="12" spans="1:14" ht="19.899999999999999" customHeight="1" x14ac:dyDescent="0.2">
      <c r="A12" s="36">
        <f>'(1) 7790649.2.P.2 ASYLGADE (P -'!H3</f>
        <v>1</v>
      </c>
      <c r="B12" s="37" t="str">
        <f>'(1) 7790649.2.P.2 ASYLGADE (P -'!C4</f>
        <v>7790649.2.P.2</v>
      </c>
      <c r="C12" s="38" t="str">
        <f>'(1) 7790649.2.P.2 ASYLGADE (P -'!C3</f>
        <v>ASYLGADE (P - PLADS)</v>
      </c>
      <c r="D12" s="38">
        <f>'(1) 7790649.2.P.2 ASYLGADE (P -'!D5</f>
        <v>0</v>
      </c>
      <c r="E12" s="38">
        <f>'(1) 7790649.2.P.2 ASYLGADE (P -'!F5</f>
        <v>85</v>
      </c>
      <c r="F12" s="39" t="str">
        <f>'(1) 7790649.2.P.2 ASYLGADE (P -'!H46</f>
        <v/>
      </c>
    </row>
    <row r="13" spans="1:14" ht="19.899999999999999" customHeight="1" x14ac:dyDescent="0.2">
      <c r="A13" s="36">
        <f>'(2) 7790649.2.P ASYLGADE (P- PL'!H3</f>
        <v>2</v>
      </c>
      <c r="B13" s="37" t="str">
        <f>'(2) 7790649.2.P ASYLGADE (P- PL'!C4</f>
        <v>7790649.2.P</v>
      </c>
      <c r="C13" s="38" t="str">
        <f>'(2) 7790649.2.P ASYLGADE (P- PL'!C3</f>
        <v xml:space="preserve">ASYLGADE (P- PLADS) </v>
      </c>
      <c r="D13" s="38">
        <f>'(2) 7790649.2.P ASYLGADE (P- PL'!D5</f>
        <v>64</v>
      </c>
      <c r="E13" s="38">
        <f>'(2) 7790649.2.P ASYLGADE (P- PL'!F5</f>
        <v>182</v>
      </c>
      <c r="F13" s="39" t="str">
        <f>'(2) 7790649.2.P ASYLGADE (P- PL'!H46</f>
        <v/>
      </c>
    </row>
    <row r="14" spans="1:14" ht="19.899999999999999" customHeight="1" x14ac:dyDescent="0.2">
      <c r="A14" s="36">
        <f>'(3) 7770570 BIRKEBAKKEN (Glyngø'!H3</f>
        <v>3</v>
      </c>
      <c r="B14" s="37" t="str">
        <f>'(3) 7770570 BIRKEBAKKEN (Glyngø'!C4</f>
        <v>7770570</v>
      </c>
      <c r="C14" s="38" t="str">
        <f>'(3) 7770570 BIRKEBAKKEN (Glyngø'!C3</f>
        <v>BIRKEBAKKEN (Glyngøre)</v>
      </c>
      <c r="D14" s="38">
        <f>'(3) 7770570 BIRKEBAKKEN (Glyngø'!D5</f>
        <v>0</v>
      </c>
      <c r="E14" s="38">
        <f>'(3) 7770570 BIRKEBAKKEN (Glyngø'!F5</f>
        <v>173</v>
      </c>
      <c r="F14" s="39" t="str">
        <f>'(3) 7770570 BIRKEBAKKEN (Glyngø'!H46</f>
        <v/>
      </c>
    </row>
    <row r="15" spans="1:14" ht="19.899999999999999" customHeight="1" x14ac:dyDescent="0.2">
      <c r="A15" s="36">
        <f>'(4) 7791012.P BORGMESTER W. MAD'!H3</f>
        <v>4</v>
      </c>
      <c r="B15" s="37" t="str">
        <f>'(4) 7791012.P BORGMESTER W. MAD'!C4</f>
        <v>7791012.P</v>
      </c>
      <c r="C15" s="38" t="str">
        <f>'(4) 7791012.P BORGMESTER W. MAD'!C3</f>
        <v>BORGMESTER W. MADSENS ALLE (P-PLADS)</v>
      </c>
      <c r="D15" s="38">
        <f>'(4) 7791012.P BORGMESTER W. MAD'!D5</f>
        <v>0</v>
      </c>
      <c r="E15" s="38">
        <f>'(4) 7791012.P BORGMESTER W. MAD'!F5</f>
        <v>102</v>
      </c>
      <c r="F15" s="39" t="str">
        <f>'(4) 7791012.P BORGMESTER W. MAD'!H46</f>
        <v/>
      </c>
    </row>
    <row r="16" spans="1:14" ht="19.899999999999999" customHeight="1" x14ac:dyDescent="0.2">
      <c r="A16" s="36">
        <f>'(5) 7770770 BYGVÆNGET (Roslev)'!H3</f>
        <v>5</v>
      </c>
      <c r="B16" s="37" t="str">
        <f>'(5) 7770770 BYGVÆNGET (Roslev)'!C4</f>
        <v>7770770</v>
      </c>
      <c r="C16" s="38" t="str">
        <f>'(5) 7770770 BYGVÆNGET (Roslev)'!C3</f>
        <v>BYGVÆNGET (Roslev)</v>
      </c>
      <c r="D16" s="38">
        <f>'(5) 7770770 BYGVÆNGET (Roslev)'!D5</f>
        <v>0</v>
      </c>
      <c r="E16" s="38">
        <f>'(5) 7770770 BYGVÆNGET (Roslev)'!F5</f>
        <v>238</v>
      </c>
      <c r="F16" s="39" t="str">
        <f>'(5) 7770770 BYGVÆNGET (Roslev)'!H46</f>
        <v/>
      </c>
    </row>
    <row r="17" spans="1:6" ht="19.899999999999999" customHeight="1" x14ac:dyDescent="0.2">
      <c r="A17" s="36">
        <f>'(6) 7771046 CHRISTIANSGADE(Rosl'!H3</f>
        <v>6</v>
      </c>
      <c r="B17" s="37" t="str">
        <f>'(6) 7771046 CHRISTIANSGADE(Rosl'!C4</f>
        <v>7771046</v>
      </c>
      <c r="C17" s="38" t="str">
        <f>'(6) 7771046 CHRISTIANSGADE(Rosl'!C3</f>
        <v>CHRISTIANSGADE(Roslev)</v>
      </c>
      <c r="D17" s="38">
        <f>'(6) 7771046 CHRISTIANSGADE(Rosl'!D5</f>
        <v>0</v>
      </c>
      <c r="E17" s="38">
        <f>'(6) 7771046 CHRISTIANSGADE(Rosl'!F5</f>
        <v>249</v>
      </c>
      <c r="F17" s="39" t="str">
        <f>'(6) 7771046 CHRISTIANSGADE(Rosl'!H46</f>
        <v/>
      </c>
    </row>
    <row r="18" spans="1:6" ht="19.899999999999999" customHeight="1" x14ac:dyDescent="0.2">
      <c r="A18" s="36">
        <f>'(7) 7811198 DROSSELVEJ (Balling'!H3</f>
        <v>7</v>
      </c>
      <c r="B18" s="37">
        <f>'(7) 7811198 DROSSELVEJ (Balling'!C4</f>
        <v>7811198</v>
      </c>
      <c r="C18" s="38" t="str">
        <f>'(7) 7811198 DROSSELVEJ (Balling'!C3</f>
        <v>DROSSELVEJ (Balling)</v>
      </c>
      <c r="D18" s="38">
        <f>'(7) 7811198 DROSSELVEJ (Balling'!D5</f>
        <v>0</v>
      </c>
      <c r="E18" s="38">
        <f>'(7) 7811198 DROSSELVEJ (Balling'!F5</f>
        <v>162</v>
      </c>
      <c r="F18" s="39" t="str">
        <f>'(7) 7811198 DROSSELVEJ (Balling'!H46</f>
        <v/>
      </c>
    </row>
    <row r="19" spans="1:6" ht="19.899999999999999" customHeight="1" x14ac:dyDescent="0.2">
      <c r="A19" s="36">
        <f>'(8) 7791694 DROSSELVEJ (Skive)'!H3</f>
        <v>8</v>
      </c>
      <c r="B19" s="37" t="str">
        <f>'(8) 7791694 DROSSELVEJ (Skive)'!C4</f>
        <v>7791694</v>
      </c>
      <c r="C19" s="38" t="str">
        <f>'(8) 7791694 DROSSELVEJ (Skive)'!C3</f>
        <v>DROSSELVEJ (Skive)</v>
      </c>
      <c r="D19" s="38">
        <f>'(8) 7791694 DROSSELVEJ (Skive)'!D5</f>
        <v>0</v>
      </c>
      <c r="E19" s="38">
        <f>'(8) 7791694 DROSSELVEJ (Skive)'!F5</f>
        <v>288</v>
      </c>
      <c r="F19" s="39" t="str">
        <f>'(8) 7791694 DROSSELVEJ (Skive)'!H46</f>
        <v/>
      </c>
    </row>
    <row r="20" spans="1:6" ht="19.899999999999999" customHeight="1" x14ac:dyDescent="0.2">
      <c r="A20" s="36">
        <f>'(9) 7791450 DÅDYRVEJ (Egeris)'!H3</f>
        <v>9</v>
      </c>
      <c r="B20" s="37" t="str">
        <f>'(9) 7791450 DÅDYRVEJ (Egeris)'!C4</f>
        <v>7791450</v>
      </c>
      <c r="C20" s="38" t="str">
        <f>'(9) 7791450 DÅDYRVEJ (Egeris)'!C3</f>
        <v>DÅDYRVEJ (Egeris)</v>
      </c>
      <c r="D20" s="38">
        <f>'(9) 7791450 DÅDYRVEJ (Egeris)'!D5</f>
        <v>0</v>
      </c>
      <c r="E20" s="38">
        <f>'(9) 7791450 DÅDYRVEJ (Egeris)'!F5</f>
        <v>136</v>
      </c>
      <c r="F20" s="39" t="str">
        <f>'(9) 7791450 DÅDYRVEJ (Egeris)'!H46</f>
        <v/>
      </c>
    </row>
    <row r="21" spans="1:6" ht="19.899999999999999" customHeight="1" x14ac:dyDescent="0.2">
      <c r="A21" s="36">
        <f>'(10) 7791960 ELMEVEJ (Nr. Søby)'!H3</f>
        <v>10</v>
      </c>
      <c r="B21" s="37" t="str">
        <f>'(10) 7791960 ELMEVEJ (Nr. Søby)'!C4</f>
        <v>7791960</v>
      </c>
      <c r="C21" s="38" t="str">
        <f>'(10) 7791960 ELMEVEJ (Nr. Søby)'!C3</f>
        <v>ELMEVEJ (Nr. Søby)</v>
      </c>
      <c r="D21" s="38">
        <f>'(10) 7791960 ELMEVEJ (Nr. Søby)'!D5</f>
        <v>0</v>
      </c>
      <c r="E21" s="38">
        <f>'(10) 7791960 ELMEVEJ (Nr. Søby)'!F5</f>
        <v>152</v>
      </c>
      <c r="F21" s="39" t="str">
        <f>'(10) 7791960 ELMEVEJ (Nr. Søby)'!H46</f>
        <v/>
      </c>
    </row>
    <row r="22" spans="1:6" ht="19.899999999999999" customHeight="1" x14ac:dyDescent="0.2">
      <c r="A22" s="36">
        <f>'(11) 7792118 ENGVEJ (Skive)'!H3</f>
        <v>11</v>
      </c>
      <c r="B22" s="37" t="str">
        <f>'(11) 7792118 ENGVEJ (Skive)'!C4</f>
        <v>7792118</v>
      </c>
      <c r="C22" s="38" t="str">
        <f>'(11) 7792118 ENGVEJ (Skive)'!C3</f>
        <v>ENGVEJ (Skive)</v>
      </c>
      <c r="D22" s="38">
        <f>'(11) 7792118 ENGVEJ (Skive)'!D5</f>
        <v>0</v>
      </c>
      <c r="E22" s="38">
        <f>'(11) 7792118 ENGVEJ (Skive)'!F5</f>
        <v>40</v>
      </c>
      <c r="F22" s="39" t="str">
        <f>'(11) 7792118 ENGVEJ (Skive)'!H46</f>
        <v/>
      </c>
    </row>
    <row r="23" spans="1:6" ht="19.899999999999999" customHeight="1" x14ac:dyDescent="0.2">
      <c r="A23" s="36">
        <f>'(12) 7792118 ENGVEJ (Skive)'!H3</f>
        <v>12</v>
      </c>
      <c r="B23" s="37" t="str">
        <f>'(12) 7792118 ENGVEJ (Skive)'!C4</f>
        <v>7792118</v>
      </c>
      <c r="C23" s="38" t="str">
        <f>'(12) 7792118 ENGVEJ (Skive)'!C3</f>
        <v>ENGVEJ (Skive)</v>
      </c>
      <c r="D23" s="38">
        <f>'(12) 7792118 ENGVEJ (Skive)'!D5</f>
        <v>396</v>
      </c>
      <c r="E23" s="38">
        <f>'(12) 7792118 ENGVEJ (Skive)'!F5</f>
        <v>688</v>
      </c>
      <c r="F23" s="39" t="str">
        <f>'(12) 7792118 ENGVEJ (Skive)'!H46</f>
        <v/>
      </c>
    </row>
    <row r="24" spans="1:6" ht="19.899999999999999" customHeight="1" x14ac:dyDescent="0.2">
      <c r="A24" s="36">
        <f>'(13) 7811525 FALKEVEJ (Balling)'!H3</f>
        <v>13</v>
      </c>
      <c r="B24" s="37" t="str">
        <f>'(13) 7811525 FALKEVEJ (Balling)'!C4</f>
        <v>7811525</v>
      </c>
      <c r="C24" s="38" t="str">
        <f>'(13) 7811525 FALKEVEJ (Balling)'!C3</f>
        <v>FALKEVEJ (Balling)</v>
      </c>
      <c r="D24" s="38">
        <f>'(13) 7811525 FALKEVEJ (Balling)'!D5</f>
        <v>0</v>
      </c>
      <c r="E24" s="38">
        <f>'(13) 7811525 FALKEVEJ (Balling)'!F5</f>
        <v>419</v>
      </c>
      <c r="F24" s="39" t="str">
        <f>'(13) 7811525 FALKEVEJ (Balling)'!H46</f>
        <v/>
      </c>
    </row>
    <row r="25" spans="1:6" ht="19.899999999999999" customHeight="1" x14ac:dyDescent="0.2">
      <c r="A25" s="36">
        <f>'(14) 7792485 FREDERIKSDAL ALLE '!H3</f>
        <v>14</v>
      </c>
      <c r="B25" s="37" t="str">
        <f>'(14) 7792485 FREDERIKSDAL ALLE '!C4</f>
        <v>7792485</v>
      </c>
      <c r="C25" s="38" t="str">
        <f>'(14) 7792485 FREDERIKSDAL ALLE '!C3</f>
        <v>FREDERIKSDAL ALLE (Skive)</v>
      </c>
      <c r="D25" s="38">
        <f>'(14) 7792485 FREDERIKSDAL ALLE '!D5</f>
        <v>59</v>
      </c>
      <c r="E25" s="38">
        <f>'(14) 7792485 FREDERIKSDAL ALLE '!F5</f>
        <v>1484</v>
      </c>
      <c r="F25" s="39" t="str">
        <f>'(14) 7792485 FREDERIKSDAL ALLE '!H46</f>
        <v/>
      </c>
    </row>
    <row r="26" spans="1:6" ht="19.899999999999999" customHeight="1" x14ac:dyDescent="0.2">
      <c r="A26" s="36">
        <f>'(15) 7792598 FRISENBORGVEJ (Ege'!H3</f>
        <v>15</v>
      </c>
      <c r="B26" s="37" t="str">
        <f>'(15) 7792598 FRISENBORGVEJ (Ege'!C4</f>
        <v>7792598</v>
      </c>
      <c r="C26" s="38" t="str">
        <f>'(15) 7792598 FRISENBORGVEJ (Ege'!C3</f>
        <v>FRISENBORGVEJ (Egeris)</v>
      </c>
      <c r="D26" s="38">
        <f>'(15) 7792598 FRISENBORGVEJ (Ege'!D5</f>
        <v>32</v>
      </c>
      <c r="E26" s="38">
        <f>'(15) 7792598 FRISENBORGVEJ (Ege'!F5</f>
        <v>826</v>
      </c>
      <c r="F26" s="39" t="str">
        <f>'(15) 7792598 FRISENBORGVEJ (Ege'!H46</f>
        <v/>
      </c>
    </row>
    <row r="27" spans="1:6" ht="19.899999999999999" customHeight="1" x14ac:dyDescent="0.2">
      <c r="A27" s="36">
        <f>'(16) 7772093 FYRREVEJ (Glyngøre'!H3</f>
        <v>16</v>
      </c>
      <c r="B27" s="37" t="str">
        <f>'(16) 7772093 FYRREVEJ (Glyngøre'!C4</f>
        <v>7772093</v>
      </c>
      <c r="C27" s="38" t="str">
        <f>'(16) 7772093 FYRREVEJ (Glyngøre'!C3</f>
        <v>FYRREVEJ (Glyngøre)</v>
      </c>
      <c r="D27" s="38">
        <f>'(16) 7772093 FYRREVEJ (Glyngøre'!D5</f>
        <v>0</v>
      </c>
      <c r="E27" s="38">
        <f>'(16) 7772093 FYRREVEJ (Glyngøre'!F5</f>
        <v>240</v>
      </c>
      <c r="F27" s="39" t="str">
        <f>'(16) 7772093 FYRREVEJ (Glyngøre'!H46</f>
        <v/>
      </c>
    </row>
    <row r="28" spans="1:6" ht="19.899999999999999" customHeight="1" x14ac:dyDescent="0.2">
      <c r="A28" s="36">
        <f>'(17) 7793106.2 H. C. ØRSTEDS VE'!H3</f>
        <v>17</v>
      </c>
      <c r="B28" s="37" t="str">
        <f>'(17) 7793106.2 H. C. ØRSTEDS VE'!C4</f>
        <v>7793106.2</v>
      </c>
      <c r="C28" s="38" t="str">
        <f>'(17) 7793106.2 H. C. ØRSTEDS VE'!C3</f>
        <v>H. C. ØRSTEDS VEJ nr. 2 - 12 (Egeris)</v>
      </c>
      <c r="D28" s="38">
        <f>'(17) 7793106.2 H. C. ØRSTEDS VE'!D5</f>
        <v>0</v>
      </c>
      <c r="E28" s="38">
        <f>'(17) 7793106.2 H. C. ØRSTEDS VE'!F5</f>
        <v>164</v>
      </c>
      <c r="F28" s="39" t="str">
        <f>'(17) 7793106.2 H. C. ØRSTEDS VE'!H46</f>
        <v/>
      </c>
    </row>
    <row r="29" spans="1:6" ht="19.899999999999999" customHeight="1" x14ac:dyDescent="0.2">
      <c r="A29" s="36">
        <f>'(18) 7793106.4 H. C. ØRSTEDS VE'!H3</f>
        <v>18</v>
      </c>
      <c r="B29" s="37" t="str">
        <f>'(18) 7793106.4 H. C. ØRSTEDS VE'!C4</f>
        <v>7793106.4</v>
      </c>
      <c r="C29" s="38" t="str">
        <f>'(18) 7793106.4 H. C. ØRSTEDS VE'!C3</f>
        <v>H. C. ØRSTEDS VEJ nr. 14 - 24 (Egeris)</v>
      </c>
      <c r="D29" s="38">
        <f>'(18) 7793106.4 H. C. ØRSTEDS VE'!D5</f>
        <v>0</v>
      </c>
      <c r="E29" s="38">
        <f>'(18) 7793106.4 H. C. ØRSTEDS VE'!F5</f>
        <v>173</v>
      </c>
      <c r="F29" s="39" t="str">
        <f>'(18) 7793106.4 H. C. ØRSTEDS VE'!H46</f>
        <v/>
      </c>
    </row>
    <row r="30" spans="1:6" ht="19.899999999999999" customHeight="1" x14ac:dyDescent="0.2">
      <c r="A30" s="36">
        <f>'(19) 7793106.6 H. C. ØRSTEDS VE'!H3</f>
        <v>19</v>
      </c>
      <c r="B30" s="37" t="str">
        <f>'(19) 7793106.6 H. C. ØRSTEDS VE'!C4</f>
        <v>7793106.6</v>
      </c>
      <c r="C30" s="38" t="str">
        <f>'(19) 7793106.6 H. C. ØRSTEDS VE'!C3</f>
        <v>H. C. ØRSTEDS VEJ nr. 26B - 36B (Egeris)</v>
      </c>
      <c r="D30" s="38">
        <f>'(19) 7793106.6 H. C. ØRSTEDS VE'!D5</f>
        <v>0</v>
      </c>
      <c r="E30" s="38">
        <f>'(19) 7793106.6 H. C. ØRSTEDS VE'!F5</f>
        <v>155</v>
      </c>
      <c r="F30" s="39" t="str">
        <f>'(19) 7793106.6 H. C. ØRSTEDS VE'!H46</f>
        <v/>
      </c>
    </row>
    <row r="31" spans="1:6" ht="19.899999999999999" customHeight="1" x14ac:dyDescent="0.2">
      <c r="A31" s="36">
        <f>'(20) 7773100 HELSEVÆNGET (Rosle'!H3</f>
        <v>20</v>
      </c>
      <c r="B31" s="37" t="str">
        <f>'(20) 7773100 HELSEVÆNGET (Rosle'!C4</f>
        <v>7773100</v>
      </c>
      <c r="C31" s="38" t="str">
        <f>'(20) 7773100 HELSEVÆNGET (Rosle'!C3</f>
        <v>HELSEVÆNGET (Roslev)</v>
      </c>
      <c r="D31" s="38">
        <f>'(20) 7773100 HELSEVÆNGET (Rosle'!D5</f>
        <v>0</v>
      </c>
      <c r="E31" s="38">
        <f>'(20) 7773100 HELSEVÆNGET (Rosle'!F5</f>
        <v>256</v>
      </c>
      <c r="F31" s="39" t="str">
        <f>'(20) 7773100 HELSEVÆNGET (Rosle'!H46</f>
        <v/>
      </c>
    </row>
    <row r="32" spans="1:6" ht="19.899999999999999" customHeight="1" x14ac:dyDescent="0.2">
      <c r="A32" s="36">
        <f>'(21) 7773100.2 HELSEVÆNGET NR. '!H3</f>
        <v>21</v>
      </c>
      <c r="B32" s="37" t="str">
        <f>'(21) 7773100.2 HELSEVÆNGET NR. '!C4</f>
        <v>7773100.2</v>
      </c>
      <c r="C32" s="38" t="str">
        <f>'(21) 7773100.2 HELSEVÆNGET NR. '!C3</f>
        <v>HELSEVÆNGET NR. 2-6 (Roslev)</v>
      </c>
      <c r="D32" s="38">
        <f>'(21) 7773100.2 HELSEVÆNGET NR. '!D5</f>
        <v>0</v>
      </c>
      <c r="E32" s="38">
        <f>'(21) 7773100.2 HELSEVÆNGET NR. '!F5</f>
        <v>87</v>
      </c>
      <c r="F32" s="39" t="str">
        <f>'(21) 7773100.2 HELSEVÆNGET NR. '!H46</f>
        <v/>
      </c>
    </row>
    <row r="33" spans="1:14" ht="19.899999999999999" customHeight="1" x14ac:dyDescent="0.2">
      <c r="A33" s="36">
        <f>'(22) 7793671 HJORTEVEJ (Egeris)'!H3</f>
        <v>22</v>
      </c>
      <c r="B33" s="37" t="str">
        <f>'(22) 7793671 HJORTEVEJ (Egeris)'!C4</f>
        <v>7793671</v>
      </c>
      <c r="C33" s="38" t="str">
        <f>'(22) 7793671 HJORTEVEJ (Egeris)'!C3</f>
        <v>HJORTEVEJ (Egeris)</v>
      </c>
      <c r="D33" s="38">
        <f>'(22) 7793671 HJORTEVEJ (Egeris)'!D5</f>
        <v>0</v>
      </c>
      <c r="E33" s="38">
        <f>'(22) 7793671 HJORTEVEJ (Egeris)'!F5</f>
        <v>174</v>
      </c>
      <c r="F33" s="39" t="str">
        <f>'(22) 7793671 HJORTEVEJ (Egeris)'!H46</f>
        <v/>
      </c>
    </row>
    <row r="34" spans="1:14" ht="19.899999999999999" customHeight="1" x14ac:dyDescent="0.2">
      <c r="A34" s="36">
        <f>'(23) 0760527 HOLSTEBROVEJ (Skiv'!H3</f>
        <v>23</v>
      </c>
      <c r="B34" s="37" t="str">
        <f>'(23) 0760527 HOLSTEBROVEJ (Skiv'!C4</f>
        <v>0760527</v>
      </c>
      <c r="C34" s="38" t="str">
        <f>'(23) 0760527 HOLSTEBROVEJ (Skiv'!C3</f>
        <v>HOLSTEBROVEJ (Skive)</v>
      </c>
      <c r="D34" s="38">
        <f>'(23) 0760527 HOLSTEBROVEJ (Skiv'!D5</f>
        <v>1698</v>
      </c>
      <c r="E34" s="38">
        <f>'(23) 0760527 HOLSTEBROVEJ (Skiv'!F5</f>
        <v>1817</v>
      </c>
      <c r="F34" s="39" t="str">
        <f>'(23) 0760527 HOLSTEBROVEJ (Skiv'!H46</f>
        <v/>
      </c>
    </row>
    <row r="35" spans="1:14" ht="19.899999999999999" customHeight="1" x14ac:dyDescent="0.25">
      <c r="A35" s="12"/>
      <c r="B35" s="13"/>
      <c r="C35" s="14"/>
      <c r="D35" s="15" t="s">
        <v>1505</v>
      </c>
      <c r="E35" s="16"/>
      <c r="F35" s="40">
        <f>SUM(F12:F34)</f>
        <v>0</v>
      </c>
    </row>
    <row r="36" spans="1:14" ht="15" x14ac:dyDescent="0.2">
      <c r="A36" s="17" t="s">
        <v>1</v>
      </c>
      <c r="B36" s="14"/>
      <c r="C36" s="14" t="s">
        <v>2</v>
      </c>
      <c r="D36" s="14" t="s">
        <v>3</v>
      </c>
      <c r="E36" s="14"/>
      <c r="F36" s="18"/>
    </row>
    <row r="37" spans="1:14" x14ac:dyDescent="0.2">
      <c r="A37" s="365"/>
      <c r="B37" s="366"/>
      <c r="C37" s="366"/>
      <c r="D37" s="366"/>
      <c r="E37" s="366"/>
      <c r="F37" s="367"/>
    </row>
    <row r="38" spans="1:14" x14ac:dyDescent="0.2">
      <c r="A38" s="365"/>
      <c r="B38" s="366"/>
      <c r="C38" s="366"/>
      <c r="D38" s="366"/>
      <c r="E38" s="366"/>
      <c r="F38" s="367"/>
    </row>
    <row r="39" spans="1:14" x14ac:dyDescent="0.2">
      <c r="A39" s="365"/>
      <c r="B39" s="366"/>
      <c r="C39" s="366"/>
      <c r="D39" s="366"/>
      <c r="E39" s="366"/>
      <c r="F39" s="367"/>
    </row>
    <row r="40" spans="1:14" ht="8.4499999999999993" customHeight="1" thickBot="1" x14ac:dyDescent="0.25">
      <c r="A40" s="341"/>
      <c r="B40" s="342"/>
      <c r="C40" s="342"/>
      <c r="D40" s="342"/>
      <c r="E40" s="342"/>
      <c r="F40" s="343"/>
    </row>
    <row r="41" spans="1:14" ht="25.15" customHeight="1" x14ac:dyDescent="0.4">
      <c r="A41" s="372" t="str">
        <f>entCustomerName</f>
        <v>Skive Kommune</v>
      </c>
      <c r="B41" s="373"/>
      <c r="C41" s="373"/>
      <c r="D41" s="373"/>
      <c r="E41" s="373"/>
      <c r="F41" s="373"/>
    </row>
    <row r="42" spans="1:14" ht="25.15" customHeight="1" x14ac:dyDescent="0.25">
      <c r="A42" s="374" t="str">
        <f>entDepartment</f>
        <v>Tekn. forvaltning</v>
      </c>
      <c r="B42" s="373"/>
      <c r="C42" s="373"/>
      <c r="D42" s="373"/>
      <c r="E42" s="373"/>
      <c r="F42" s="373"/>
    </row>
    <row r="43" spans="1:14" ht="25.15" customHeight="1" x14ac:dyDescent="0.2"/>
    <row r="44" spans="1:14" ht="12.75" customHeight="1" x14ac:dyDescent="0.2">
      <c r="A44" s="2" t="str">
        <f>entTelephoneFax</f>
        <v xml:space="preserve">Tlf.: </v>
      </c>
      <c r="B44" s="2"/>
      <c r="C44" s="370" t="str">
        <f>entDate</f>
        <v>Dato</v>
      </c>
      <c r="D44" s="371"/>
      <c r="E44" s="371"/>
      <c r="F44" s="371"/>
    </row>
    <row r="45" spans="1:14" s="3" customFormat="1" ht="34.9" customHeight="1" thickBot="1" x14ac:dyDescent="0.25">
      <c r="A45" s="368" t="str">
        <f>entTitle</f>
        <v>TILBUD LISTE</v>
      </c>
      <c r="B45" s="369"/>
      <c r="C45" s="369"/>
      <c r="D45" s="369"/>
      <c r="E45" s="369"/>
      <c r="F45" s="369"/>
      <c r="G45" s="1"/>
      <c r="H45" s="1"/>
      <c r="I45" s="1"/>
      <c r="J45" s="1"/>
      <c r="K45" s="1"/>
      <c r="L45" s="1"/>
      <c r="M45" s="1"/>
      <c r="N45" s="1"/>
    </row>
    <row r="46" spans="1:14" ht="20.100000000000001" customHeight="1" x14ac:dyDescent="0.2">
      <c r="A46" s="360" t="s">
        <v>8</v>
      </c>
      <c r="B46" s="361"/>
      <c r="C46" s="361"/>
      <c r="D46" s="361"/>
      <c r="E46" s="361"/>
      <c r="F46" s="362"/>
    </row>
    <row r="47" spans="1:14" ht="20.100000000000001" customHeight="1" x14ac:dyDescent="0.2">
      <c r="A47" s="363" t="str">
        <f>entBetegnelse</f>
        <v>Rammeudbud - Strækninger 2022 + 2023</v>
      </c>
      <c r="B47" s="364"/>
      <c r="C47" s="364"/>
      <c r="F47" s="4"/>
    </row>
    <row r="48" spans="1:14" ht="4.9000000000000004" customHeight="1" x14ac:dyDescent="0.2">
      <c r="A48" s="5"/>
      <c r="B48" s="6"/>
      <c r="C48" s="6"/>
      <c r="D48" s="6"/>
      <c r="E48" s="6"/>
      <c r="F48" s="7"/>
    </row>
    <row r="49" spans="1:6" ht="20.100000000000001" customHeight="1" x14ac:dyDescent="0.2">
      <c r="A49" s="8" t="str">
        <f>entText</f>
        <v>Undertegnede tilbyder herved at udføre arbejde på nedenstående parceller for en betaling af :</v>
      </c>
      <c r="F49" s="4"/>
    </row>
    <row r="50" spans="1:6" ht="10.5" customHeight="1" thickBot="1" x14ac:dyDescent="0.25">
      <c r="A50" s="9"/>
      <c r="B50" s="10"/>
      <c r="C50" s="10"/>
      <c r="D50" s="10"/>
      <c r="E50" s="10"/>
      <c r="F50" s="11"/>
    </row>
    <row r="51" spans="1:6" ht="20.100000000000001" customHeight="1" thickBot="1" x14ac:dyDescent="0.25">
      <c r="A51" s="33" t="s">
        <v>0</v>
      </c>
      <c r="B51" s="34"/>
      <c r="C51" s="34"/>
      <c r="D51" s="34"/>
      <c r="E51" s="34"/>
      <c r="F51" s="35" t="s">
        <v>4</v>
      </c>
    </row>
    <row r="52" spans="1:6" ht="19.899999999999999" customHeight="1" x14ac:dyDescent="0.2">
      <c r="A52" s="36">
        <f>'(24) 7794179 JENS HANSENS VEJ ('!H3</f>
        <v>24</v>
      </c>
      <c r="B52" s="37" t="str">
        <f>'(24) 7794179 JENS HANSENS VEJ ('!C4</f>
        <v>7794179</v>
      </c>
      <c r="C52" s="38" t="str">
        <f>'(24) 7794179 JENS HANSENS VEJ ('!C3</f>
        <v>JENS HANSENS VEJ (Nr. Søby)</v>
      </c>
      <c r="D52" s="38">
        <f>'(24) 7794179 JENS HANSENS VEJ ('!D5</f>
        <v>0</v>
      </c>
      <c r="E52" s="38">
        <f>'(24) 7794179 JENS HANSENS VEJ ('!F5</f>
        <v>312</v>
      </c>
      <c r="F52" s="39" t="str">
        <f>'(24) 7794179 JENS HANSENS VEJ ('!H46</f>
        <v/>
      </c>
    </row>
    <row r="53" spans="1:6" ht="19.899999999999999" customHeight="1" x14ac:dyDescent="0.2">
      <c r="A53" s="36">
        <f>'(25) 7794433 KATRINEVEJ (Vinde)'!H3</f>
        <v>25</v>
      </c>
      <c r="B53" s="37" t="str">
        <f>'(25) 7794433 KATRINEVEJ (Vinde)'!C4</f>
        <v>7794433</v>
      </c>
      <c r="C53" s="38" t="str">
        <f>'(25) 7794433 KATRINEVEJ (Vinde)'!C3</f>
        <v>KATRINEVEJ (Vinde)</v>
      </c>
      <c r="D53" s="38">
        <f>'(25) 7794433 KATRINEVEJ (Vinde)'!D5</f>
        <v>0</v>
      </c>
      <c r="E53" s="38">
        <f>'(25) 7794433 KATRINEVEJ (Vinde)'!F5</f>
        <v>996</v>
      </c>
      <c r="F53" s="39" t="str">
        <f>'(25) 7794433 KATRINEVEJ (Vinde)'!H46</f>
        <v/>
      </c>
    </row>
    <row r="54" spans="1:6" ht="19.899999999999999" customHeight="1" x14ac:dyDescent="0.2">
      <c r="A54" s="36">
        <f>'(26) 7794433.2 KATRINEVEJ nr. 6'!H3</f>
        <v>26</v>
      </c>
      <c r="B54" s="37" t="str">
        <f>'(26) 7794433.2 KATRINEVEJ nr. 6'!C4</f>
        <v>7794433.2</v>
      </c>
      <c r="C54" s="38" t="str">
        <f>'(26) 7794433.2 KATRINEVEJ nr. 6'!C3</f>
        <v>KATRINEVEJ nr. 6 - 16 (Vinde)</v>
      </c>
      <c r="D54" s="38">
        <f>'(26) 7794433.2 KATRINEVEJ nr. 6'!D5</f>
        <v>0</v>
      </c>
      <c r="E54" s="38">
        <f>'(26) 7794433.2 KATRINEVEJ nr. 6'!F5</f>
        <v>70</v>
      </c>
      <c r="F54" s="39" t="str">
        <f>'(26) 7794433.2 KATRINEVEJ nr. 6'!H46</f>
        <v/>
      </c>
    </row>
    <row r="55" spans="1:6" ht="19.899999999999999" customHeight="1" x14ac:dyDescent="0.2">
      <c r="A55" s="36">
        <f>'(27) 7794433.1 KATRINEVEJ nr. 1'!H3</f>
        <v>27</v>
      </c>
      <c r="B55" s="37" t="str">
        <f>'(27) 7794433.1 KATRINEVEJ nr. 1'!C4</f>
        <v>7794433.1</v>
      </c>
      <c r="C55" s="38" t="str">
        <f>'(27) 7794433.1 KATRINEVEJ nr. 1'!C3</f>
        <v>KATRINEVEJ nr. 15 - 17 (Vinde)</v>
      </c>
      <c r="D55" s="38">
        <f>'(27) 7794433.1 KATRINEVEJ nr. 1'!D5</f>
        <v>0</v>
      </c>
      <c r="E55" s="38">
        <f>'(27) 7794433.1 KATRINEVEJ nr. 1'!F5</f>
        <v>43</v>
      </c>
      <c r="F55" s="39" t="str">
        <f>'(27) 7794433.1 KATRINEVEJ nr. 1'!H46</f>
        <v/>
      </c>
    </row>
    <row r="56" spans="1:6" ht="19.899999999999999" customHeight="1" x14ac:dyDescent="0.2">
      <c r="A56" s="36">
        <f>'(28) 7794433.4 KATRINEVEJ nr. 2'!H3</f>
        <v>28</v>
      </c>
      <c r="B56" s="37" t="str">
        <f>'(28) 7794433.4 KATRINEVEJ nr. 2'!C4</f>
        <v>7794433.4</v>
      </c>
      <c r="C56" s="38" t="str">
        <f>'(28) 7794433.4 KATRINEVEJ nr. 2'!C3</f>
        <v>KATRINEVEJ nr. 28 - 30 (Vinde)</v>
      </c>
      <c r="D56" s="38">
        <f>'(28) 7794433.4 KATRINEVEJ nr. 2'!D5</f>
        <v>0</v>
      </c>
      <c r="E56" s="38">
        <f>'(28) 7794433.4 KATRINEVEJ nr. 2'!F5</f>
        <v>63</v>
      </c>
      <c r="F56" s="39" t="str">
        <f>'(28) 7794433.4 KATRINEVEJ nr. 2'!H46</f>
        <v/>
      </c>
    </row>
    <row r="57" spans="1:6" ht="19.899999999999999" customHeight="1" x14ac:dyDescent="0.2">
      <c r="A57" s="36">
        <f>'(29) 7794433.6 KATRINEVEJ nr. 3'!H3</f>
        <v>29</v>
      </c>
      <c r="B57" s="37" t="str">
        <f>'(29) 7794433.6 KATRINEVEJ nr. 3'!C4</f>
        <v>7794433.6</v>
      </c>
      <c r="C57" s="38" t="str">
        <f>'(29) 7794433.6 KATRINEVEJ nr. 3'!C3</f>
        <v>KATRINEVEJ nr. 34 - 42 (Vinde)</v>
      </c>
      <c r="D57" s="38">
        <f>'(29) 7794433.6 KATRINEVEJ nr. 3'!D5</f>
        <v>0</v>
      </c>
      <c r="E57" s="38">
        <f>'(29) 7794433.6 KATRINEVEJ nr. 3'!F5</f>
        <v>56</v>
      </c>
      <c r="F57" s="39" t="str">
        <f>'(29) 7794433.6 KATRINEVEJ nr. 3'!H46</f>
        <v/>
      </c>
    </row>
    <row r="58" spans="1:6" ht="19.899999999999999" customHeight="1" x14ac:dyDescent="0.2">
      <c r="A58" s="36">
        <f>'(30) 7794433.8 KATRINEVEJ nr. 4'!H3</f>
        <v>30</v>
      </c>
      <c r="B58" s="37" t="str">
        <f>'(30) 7794433.8 KATRINEVEJ nr. 4'!C4</f>
        <v>7794433.8</v>
      </c>
      <c r="C58" s="38" t="str">
        <f>'(30) 7794433.8 KATRINEVEJ nr. 4'!C3</f>
        <v>KATRINEVEJ nr. 44 - 54 (Vinde)</v>
      </c>
      <c r="D58" s="38">
        <f>'(30) 7794433.8 KATRINEVEJ nr. 4'!D5</f>
        <v>0</v>
      </c>
      <c r="E58" s="38">
        <f>'(30) 7794433.8 KATRINEVEJ nr. 4'!F5</f>
        <v>50</v>
      </c>
      <c r="F58" s="39" t="str">
        <f>'(30) 7794433.8 KATRINEVEJ nr. 4'!H46</f>
        <v/>
      </c>
    </row>
    <row r="59" spans="1:6" ht="19.899999999999999" customHeight="1" x14ac:dyDescent="0.2">
      <c r="A59" s="36">
        <f>'(31) 7794461 KIELGASTVEJ (Skive'!H3</f>
        <v>31</v>
      </c>
      <c r="B59" s="37" t="str">
        <f>'(31) 7794461 KIELGASTVEJ (Skive'!C4</f>
        <v>7794461</v>
      </c>
      <c r="C59" s="38" t="str">
        <f>'(31) 7794461 KIELGASTVEJ (Skive'!C3</f>
        <v>KIELGASTVEJ (Skive)</v>
      </c>
      <c r="D59" s="38">
        <f>'(31) 7794461 KIELGASTVEJ (Skive'!D5</f>
        <v>418</v>
      </c>
      <c r="E59" s="38">
        <f>'(31) 7794461 KIELGASTVEJ (Skive'!F5</f>
        <v>694</v>
      </c>
      <c r="F59" s="39" t="str">
        <f>'(31) 7794461 KIELGASTVEJ (Skive'!H46</f>
        <v/>
      </c>
    </row>
    <row r="60" spans="1:6" ht="19.899999999999999" customHeight="1" x14ac:dyDescent="0.2">
      <c r="A60" s="36">
        <f>'(32) 7794518.P.1 KIRKE ALLE (EG'!H3</f>
        <v>32</v>
      </c>
      <c r="B60" s="37" t="str">
        <f>'(32) 7794518.P.1 KIRKE ALLE (EG'!C4</f>
        <v>7794518.P.1</v>
      </c>
      <c r="C60" s="38" t="str">
        <f>'(32) 7794518.P.1 KIRKE ALLE (EG'!C3</f>
        <v>KIRKE ALLE (EGERIS TORV) (P-PLADS)</v>
      </c>
      <c r="D60" s="38">
        <f>'(32) 7794518.P.1 KIRKE ALLE (EG'!D5</f>
        <v>0</v>
      </c>
      <c r="E60" s="38">
        <f>'(32) 7794518.P.1 KIRKE ALLE (EG'!F5</f>
        <v>63</v>
      </c>
      <c r="F60" s="39" t="str">
        <f>'(32) 7794518.P.1 KIRKE ALLE (EG'!H46</f>
        <v/>
      </c>
    </row>
    <row r="61" spans="1:6" ht="19.899999999999999" customHeight="1" x14ac:dyDescent="0.2">
      <c r="A61" s="36">
        <f>'(33) 7794518 KIRKE ALLE (Egeris'!H3</f>
        <v>33</v>
      </c>
      <c r="B61" s="37" t="str">
        <f>'(33) 7794518 KIRKE ALLE (Egeris'!C4</f>
        <v>7794518</v>
      </c>
      <c r="C61" s="38" t="str">
        <f>'(33) 7794518 KIRKE ALLE (Egeris'!C3</f>
        <v>KIRKE ALLE (Egeris)</v>
      </c>
      <c r="D61" s="38">
        <f>'(33) 7794518 KIRKE ALLE (Egeris'!D5</f>
        <v>0</v>
      </c>
      <c r="E61" s="38">
        <f>'(33) 7794518 KIRKE ALLE (Egeris'!F5</f>
        <v>360</v>
      </c>
      <c r="F61" s="39" t="str">
        <f>'(33) 7794518 KIRKE ALLE (Egeris'!H46</f>
        <v/>
      </c>
    </row>
    <row r="62" spans="1:6" ht="19.899999999999999" customHeight="1" x14ac:dyDescent="0.2">
      <c r="A62" s="36">
        <f>'(34) 7814512 KÆRGÅRDSVEJ (Røddi'!H3</f>
        <v>34</v>
      </c>
      <c r="B62" s="37" t="str">
        <f>'(34) 7814512 KÆRGÅRDSVEJ (Røddi'!C4</f>
        <v>7814512</v>
      </c>
      <c r="C62" s="38" t="str">
        <f>'(34) 7814512 KÆRGÅRDSVEJ (Røddi'!C3</f>
        <v>KÆRGÅRDSVEJ (Rødding)</v>
      </c>
      <c r="D62" s="38">
        <f>'(34) 7814512 KÆRGÅRDSVEJ (Røddi'!D5</f>
        <v>0</v>
      </c>
      <c r="E62" s="38">
        <f>'(34) 7814512 KÆRGÅRDSVEJ (Røddi'!F5</f>
        <v>325</v>
      </c>
      <c r="F62" s="39" t="str">
        <f>'(34) 7814512 KÆRGÅRDSVEJ (Røddi'!H46</f>
        <v/>
      </c>
    </row>
    <row r="63" spans="1:6" ht="19.899999999999999" customHeight="1" x14ac:dyDescent="0.2">
      <c r="A63" s="36">
        <f>'(35) 7774860.P MELLEMVEJ (P-pla'!H3</f>
        <v>35</v>
      </c>
      <c r="B63" s="37" t="str">
        <f>'(35) 7774860.P MELLEMVEJ (P-pla'!C4</f>
        <v>7774860.P</v>
      </c>
      <c r="C63" s="38" t="str">
        <f>'(35) 7774860.P MELLEMVEJ (P-pla'!C3</f>
        <v>MELLEMVEJ (P-plads) (Durup)</v>
      </c>
      <c r="D63" s="38">
        <f>'(35) 7774860.P MELLEMVEJ (P-pla'!D5</f>
        <v>0</v>
      </c>
      <c r="E63" s="38">
        <f>'(35) 7774860.P MELLEMVEJ (P-pla'!F5</f>
        <v>25</v>
      </c>
      <c r="F63" s="39" t="str">
        <f>'(35) 7774860.P MELLEMVEJ (P-pla'!H46</f>
        <v/>
      </c>
    </row>
    <row r="64" spans="1:6" ht="19.899999999999999" customHeight="1" x14ac:dyDescent="0.2">
      <c r="A64" s="36">
        <f>'(36) 7774950 MØLKÆRVEJ (Durup)'!H3</f>
        <v>36</v>
      </c>
      <c r="B64" s="37" t="str">
        <f>'(36) 7774950 MØLKÆRVEJ (Durup)'!C4</f>
        <v>7774950</v>
      </c>
      <c r="C64" s="38" t="str">
        <f>'(36) 7774950 MØLKÆRVEJ (Durup)'!C3</f>
        <v>MØLKÆRVEJ (Durup)</v>
      </c>
      <c r="D64" s="38">
        <f>'(36) 7774950 MØLKÆRVEJ (Durup)'!D5</f>
        <v>0</v>
      </c>
      <c r="E64" s="38">
        <f>'(36) 7774950 MØLKÆRVEJ (Durup)'!F5</f>
        <v>159</v>
      </c>
      <c r="F64" s="39" t="str">
        <f>'(36) 7774950 MØLKÆRVEJ (Durup)'!H46</f>
        <v/>
      </c>
    </row>
    <row r="65" spans="1:6" ht="19.899999999999999" customHeight="1" x14ac:dyDescent="0.2">
      <c r="A65" s="36">
        <f>'(37) 7796015 NORGESVEJ (Skive)'!H3</f>
        <v>37</v>
      </c>
      <c r="B65" s="37" t="str">
        <f>'(37) 7796015 NORGESVEJ (Skive)'!C4</f>
        <v>7796015</v>
      </c>
      <c r="C65" s="38" t="str">
        <f>'(37) 7796015 NORGESVEJ (Skive)'!C3</f>
        <v>NORGESVEJ (Skive)</v>
      </c>
      <c r="D65" s="38">
        <f>'(37) 7796015 NORGESVEJ (Skive)'!D5</f>
        <v>441</v>
      </c>
      <c r="E65" s="38">
        <f>'(37) 7796015 NORGESVEJ (Skive)'!F5</f>
        <v>543</v>
      </c>
      <c r="F65" s="39" t="str">
        <f>'(37) 7796015 NORGESVEJ (Skive)'!H46</f>
        <v/>
      </c>
    </row>
    <row r="66" spans="1:6" ht="19.899999999999999" customHeight="1" x14ac:dyDescent="0.2">
      <c r="A66" s="36">
        <f>'(38) 7775422 NYGADE (Roslev)'!H3</f>
        <v>38</v>
      </c>
      <c r="B66" s="37" t="str">
        <f>'(38) 7775422 NYGADE (Roslev)'!C4</f>
        <v>7775422</v>
      </c>
      <c r="C66" s="38" t="str">
        <f>'(38) 7775422 NYGADE (Roslev)'!C3</f>
        <v>NYGADE (Roslev)</v>
      </c>
      <c r="D66" s="38">
        <f>'(38) 7775422 NYGADE (Roslev)'!D5</f>
        <v>36</v>
      </c>
      <c r="E66" s="38">
        <f>'(38) 7775422 NYGADE (Roslev)'!F5</f>
        <v>353</v>
      </c>
      <c r="F66" s="39" t="str">
        <f>'(38) 7775422 NYGADE (Roslev)'!H46</f>
        <v/>
      </c>
    </row>
    <row r="67" spans="1:6" ht="19.899999999999999" customHeight="1" x14ac:dyDescent="0.2">
      <c r="A67" s="36">
        <f>'(39) 7797088 SANDBYVEJ (Skive)'!H3</f>
        <v>39</v>
      </c>
      <c r="B67" s="37" t="str">
        <f>'(39) 7797088 SANDBYVEJ (Skive)'!C4</f>
        <v>7797088</v>
      </c>
      <c r="C67" s="38" t="str">
        <f>'(39) 7797088 SANDBYVEJ (Skive)'!C3</f>
        <v>SANDBYVEJ (Skive)</v>
      </c>
      <c r="D67" s="38">
        <f>'(39) 7797088 SANDBYVEJ (Skive)'!D5</f>
        <v>0</v>
      </c>
      <c r="E67" s="38">
        <f>'(39) 7797088 SANDBYVEJ (Skive)'!F5</f>
        <v>527</v>
      </c>
      <c r="F67" s="39" t="str">
        <f>'(39) 7797088 SANDBYVEJ (Skive)'!H46</f>
        <v/>
      </c>
    </row>
    <row r="68" spans="1:6" ht="19.899999999999999" customHeight="1" x14ac:dyDescent="0.2">
      <c r="A68" s="36">
        <f>'(40) 7797172 SDR. BOULEVARD NR '!H3</f>
        <v>40</v>
      </c>
      <c r="B68" s="37" t="str">
        <f>'(40) 7797172 SDR. BOULEVARD NR '!C4</f>
        <v>7797172</v>
      </c>
      <c r="C68" s="38" t="str">
        <f>'(40) 7797172 SDR. BOULEVARD NR '!C3</f>
        <v>SDR. BOULEVARD NR 1-15 og 2-224 (Skive)</v>
      </c>
      <c r="D68" s="38">
        <f>'(40) 7797172 SDR. BOULEVARD NR '!D5</f>
        <v>0</v>
      </c>
      <c r="E68" s="38">
        <f>'(40) 7797172 SDR. BOULEVARD NR '!F5</f>
        <v>2592</v>
      </c>
      <c r="F68" s="39" t="str">
        <f>'(40) 7797172 SDR. BOULEVARD NR '!H46</f>
        <v/>
      </c>
    </row>
    <row r="69" spans="1:6" ht="19.899999999999999" customHeight="1" x14ac:dyDescent="0.2">
      <c r="A69" s="36">
        <f>'(41) 7797766 SOLVANGS ALLÉ (Ski'!H3</f>
        <v>41</v>
      </c>
      <c r="B69" s="37" t="str">
        <f>'(41) 7797766 SOLVANGS ALLÉ (Ski'!C4</f>
        <v>7797766</v>
      </c>
      <c r="C69" s="38" t="str">
        <f>'(41) 7797766 SOLVANGS ALLÉ (Ski'!C3</f>
        <v>SOLVANGS ALLÉ (Skive)</v>
      </c>
      <c r="D69" s="38">
        <f>'(41) 7797766 SOLVANGS ALLÉ (Ski'!D5</f>
        <v>0</v>
      </c>
      <c r="E69" s="38">
        <f>'(41) 7797766 SOLVANGS ALLÉ (Ski'!F5</f>
        <v>356</v>
      </c>
      <c r="F69" s="39" t="str">
        <f>'(41) 7797766 SOLVANGS ALLÉ (Ski'!H46</f>
        <v/>
      </c>
    </row>
    <row r="70" spans="1:6" ht="19.899999999999999" customHeight="1" x14ac:dyDescent="0.2">
      <c r="A70" s="36">
        <f>'(42) 7798500 THORUPSGADE (Skive'!H3</f>
        <v>42</v>
      </c>
      <c r="B70" s="37" t="str">
        <f>'(42) 7798500 THORUPSGADE (Skive'!C4</f>
        <v>7798500</v>
      </c>
      <c r="C70" s="38" t="str">
        <f>'(42) 7798500 THORUPSGADE (Skive'!C3</f>
        <v>THORUPSGADE (Skive)</v>
      </c>
      <c r="D70" s="38">
        <f>'(42) 7798500 THORUPSGADE (Skive'!D5</f>
        <v>85</v>
      </c>
      <c r="E70" s="38">
        <f>'(42) 7798500 THORUPSGADE (Skive'!F5</f>
        <v>164</v>
      </c>
      <c r="F70" s="39" t="str">
        <f>'(42) 7798500 THORUPSGADE (Skive'!H46</f>
        <v/>
      </c>
    </row>
    <row r="71" spans="1:6" ht="19.899999999999999" customHeight="1" x14ac:dyDescent="0.2">
      <c r="A71" s="36">
        <f>'(43) 7799036.01 VIBORGVEJ (Skiv'!H3</f>
        <v>43</v>
      </c>
      <c r="B71" s="37" t="str">
        <f>'(43) 7799036.01 VIBORGVEJ (Skiv'!C4</f>
        <v>7799036.01</v>
      </c>
      <c r="C71" s="38" t="str">
        <f>'(43) 7799036.01 VIBORGVEJ (Skiv'!C3</f>
        <v>VIBORGVEJ (Skive - Nr. Søby)</v>
      </c>
      <c r="D71" s="38">
        <f>'(43) 7799036.01 VIBORGVEJ (Skiv'!D5</f>
        <v>3670</v>
      </c>
      <c r="E71" s="38">
        <f>'(43) 7799036.01 VIBORGVEJ (Skiv'!F5</f>
        <v>4633</v>
      </c>
      <c r="F71" s="39" t="str">
        <f>'(43) 7799036.01 VIBORGVEJ (Skiv'!H46</f>
        <v/>
      </c>
    </row>
    <row r="72" spans="1:6" ht="19.899999999999999" customHeight="1" x14ac:dyDescent="0.2">
      <c r="A72" s="36">
        <f>'(44) 7799234 VINKELVEJ (Nr. Søb'!H3</f>
        <v>44</v>
      </c>
      <c r="B72" s="37" t="str">
        <f>'(44) 7799234 VINKELVEJ (Nr. Søb'!C4</f>
        <v>7799234</v>
      </c>
      <c r="C72" s="38" t="str">
        <f>'(44) 7799234 VINKELVEJ (Nr. Søb'!C3</f>
        <v>VINKELVEJ (Nr. Søby)</v>
      </c>
      <c r="D72" s="38">
        <f>'(44) 7799234 VINKELVEJ (Nr. Søb'!D5</f>
        <v>0</v>
      </c>
      <c r="E72" s="38">
        <f>'(44) 7799234 VINKELVEJ (Nr. Søb'!F5</f>
        <v>240</v>
      </c>
      <c r="F72" s="39" t="str">
        <f>'(44) 7799234 VINKELVEJ (Nr. Søb'!H46</f>
        <v/>
      </c>
    </row>
    <row r="73" spans="1:6" ht="19.899999999999999" customHeight="1" x14ac:dyDescent="0.2">
      <c r="A73" s="36">
        <f>'(45) 7799262 VIOLVEJ (Resen - S'!H3</f>
        <v>45</v>
      </c>
      <c r="B73" s="37" t="str">
        <f>'(45) 7799262 VIOLVEJ (Resen - S'!C4</f>
        <v>7799262</v>
      </c>
      <c r="C73" s="38" t="str">
        <f>'(45) 7799262 VIOLVEJ (Resen - S'!C3</f>
        <v>VIOLVEJ (Resen - Skive)</v>
      </c>
      <c r="D73" s="38">
        <f>'(45) 7799262 VIOLVEJ (Resen - S'!D5</f>
        <v>0</v>
      </c>
      <c r="E73" s="38">
        <f>'(45) 7799262 VIOLVEJ (Resen - S'!F5</f>
        <v>788</v>
      </c>
      <c r="F73" s="39" t="str">
        <f>'(45) 7799262 VIOLVEJ (Resen - S'!H46</f>
        <v/>
      </c>
    </row>
    <row r="74" spans="1:6" ht="19.899999999999999" customHeight="1" x14ac:dyDescent="0.2">
      <c r="A74" s="36">
        <f>'(46) 7819651 ØRNEVEJ (Balling)'!H3</f>
        <v>46</v>
      </c>
      <c r="B74" s="37" t="str">
        <f>'(46) 7819651 ØRNEVEJ (Balling)'!C4</f>
        <v>7819651</v>
      </c>
      <c r="C74" s="38" t="str">
        <f>'(46) 7819651 ØRNEVEJ (Balling)'!C3</f>
        <v>ØRNEVEJ (Balling)</v>
      </c>
      <c r="D74" s="38">
        <f>'(46) 7819651 ØRNEVEJ (Balling)'!D5</f>
        <v>0</v>
      </c>
      <c r="E74" s="38">
        <f>'(46) 7819651 ØRNEVEJ (Balling)'!F5</f>
        <v>380</v>
      </c>
      <c r="F74" s="39" t="str">
        <f>'(46) 7819651 ØRNEVEJ (Balling)'!H46</f>
        <v/>
      </c>
    </row>
    <row r="75" spans="1:6" ht="19.899999999999999" customHeight="1" x14ac:dyDescent="0.25">
      <c r="A75" s="12"/>
      <c r="B75" s="13"/>
      <c r="C75" s="14"/>
      <c r="D75" s="15" t="s">
        <v>1505</v>
      </c>
      <c r="E75" s="16"/>
      <c r="F75" s="40">
        <f>SUM(F52:F74)</f>
        <v>0</v>
      </c>
    </row>
    <row r="76" spans="1:6" ht="15" x14ac:dyDescent="0.2">
      <c r="A76" s="17" t="s">
        <v>1</v>
      </c>
      <c r="B76" s="14"/>
      <c r="C76" s="14" t="s">
        <v>2</v>
      </c>
      <c r="D76" s="14" t="s">
        <v>3</v>
      </c>
      <c r="E76" s="14"/>
      <c r="F76" s="18"/>
    </row>
    <row r="77" spans="1:6" x14ac:dyDescent="0.2">
      <c r="A77" s="365"/>
      <c r="B77" s="366"/>
      <c r="C77" s="366"/>
      <c r="D77" s="366"/>
      <c r="E77" s="366"/>
      <c r="F77" s="367"/>
    </row>
    <row r="78" spans="1:6" x14ac:dyDescent="0.2">
      <c r="A78" s="365"/>
      <c r="B78" s="366"/>
      <c r="C78" s="366"/>
      <c r="D78" s="366"/>
      <c r="E78" s="366"/>
      <c r="F78" s="367"/>
    </row>
    <row r="79" spans="1:6" x14ac:dyDescent="0.2">
      <c r="A79" s="365"/>
      <c r="B79" s="366"/>
      <c r="C79" s="366"/>
      <c r="D79" s="366"/>
      <c r="E79" s="366"/>
      <c r="F79" s="367"/>
    </row>
    <row r="80" spans="1:6" ht="8.4499999999999993" customHeight="1" thickBot="1" x14ac:dyDescent="0.25">
      <c r="A80" s="341"/>
      <c r="B80" s="342"/>
      <c r="C80" s="342"/>
      <c r="D80" s="342"/>
      <c r="E80" s="342"/>
      <c r="F80" s="343"/>
    </row>
    <row r="81" spans="1:14" ht="25.15" customHeight="1" x14ac:dyDescent="0.4">
      <c r="A81" s="372" t="str">
        <f>entCustomerName</f>
        <v>Skive Kommune</v>
      </c>
      <c r="B81" s="373"/>
      <c r="C81" s="373"/>
      <c r="D81" s="373"/>
      <c r="E81" s="373"/>
      <c r="F81" s="373"/>
    </row>
    <row r="82" spans="1:14" ht="25.15" customHeight="1" x14ac:dyDescent="0.25">
      <c r="A82" s="374" t="str">
        <f>entDepartment</f>
        <v>Tekn. forvaltning</v>
      </c>
      <c r="B82" s="373"/>
      <c r="C82" s="373"/>
      <c r="D82" s="373"/>
      <c r="E82" s="373"/>
      <c r="F82" s="373"/>
    </row>
    <row r="83" spans="1:14" ht="25.15" customHeight="1" x14ac:dyDescent="0.2"/>
    <row r="84" spans="1:14" ht="12.75" customHeight="1" x14ac:dyDescent="0.2">
      <c r="A84" s="2" t="str">
        <f>entTelephoneFax</f>
        <v xml:space="preserve">Tlf.: </v>
      </c>
      <c r="B84" s="2"/>
      <c r="C84" s="370" t="str">
        <f>entDate</f>
        <v>Dato</v>
      </c>
      <c r="D84" s="371"/>
      <c r="E84" s="371"/>
      <c r="F84" s="371"/>
    </row>
    <row r="85" spans="1:14" s="3" customFormat="1" ht="34.9" customHeight="1" thickBot="1" x14ac:dyDescent="0.25">
      <c r="A85" s="368" t="str">
        <f>entTitle</f>
        <v>TILBUD LISTE</v>
      </c>
      <c r="B85" s="369"/>
      <c r="C85" s="369"/>
      <c r="D85" s="369"/>
      <c r="E85" s="369"/>
      <c r="F85" s="369"/>
      <c r="G85" s="1"/>
      <c r="H85" s="1"/>
      <c r="I85" s="1"/>
      <c r="J85" s="1"/>
      <c r="K85" s="1"/>
      <c r="L85" s="1"/>
      <c r="M85" s="1"/>
      <c r="N85" s="1"/>
    </row>
    <row r="86" spans="1:14" ht="20.100000000000001" customHeight="1" x14ac:dyDescent="0.2">
      <c r="A86" s="360" t="s">
        <v>8</v>
      </c>
      <c r="B86" s="361"/>
      <c r="C86" s="361"/>
      <c r="D86" s="361"/>
      <c r="E86" s="361"/>
      <c r="F86" s="362"/>
    </row>
    <row r="87" spans="1:14" ht="20.100000000000001" customHeight="1" x14ac:dyDescent="0.2">
      <c r="A87" s="363" t="str">
        <f>entDenomination</f>
        <v>Rammeudbud - Strækninger 2022 + 2023</v>
      </c>
      <c r="B87" s="364"/>
      <c r="C87" s="364"/>
      <c r="F87" s="4"/>
    </row>
    <row r="88" spans="1:14" ht="4.9000000000000004" customHeight="1" x14ac:dyDescent="0.2">
      <c r="A88" s="5"/>
      <c r="B88" s="6"/>
      <c r="C88" s="6"/>
      <c r="D88" s="6"/>
      <c r="E88" s="6"/>
      <c r="F88" s="7"/>
    </row>
    <row r="89" spans="1:14" ht="20.100000000000001" customHeight="1" x14ac:dyDescent="0.2">
      <c r="A89" s="8" t="str">
        <f>entText</f>
        <v>Undertegnede tilbyder herved at udføre arbejde på nedenstående parceller for en betaling af :</v>
      </c>
      <c r="F89" s="4"/>
    </row>
    <row r="90" spans="1:14" ht="10.5" customHeight="1" thickBot="1" x14ac:dyDescent="0.25">
      <c r="A90" s="9"/>
      <c r="B90" s="10"/>
      <c r="C90" s="10"/>
      <c r="D90" s="10"/>
      <c r="E90" s="10"/>
      <c r="F90" s="11"/>
    </row>
    <row r="91" spans="1:14" ht="20.100000000000001" customHeight="1" thickBot="1" x14ac:dyDescent="0.25">
      <c r="A91" s="33" t="s">
        <v>0</v>
      </c>
      <c r="B91" s="34"/>
      <c r="C91" s="34"/>
      <c r="D91" s="34"/>
      <c r="E91" s="34"/>
      <c r="F91" s="35" t="s">
        <v>4</v>
      </c>
    </row>
    <row r="92" spans="1:14" ht="19.899999999999999" customHeight="1" x14ac:dyDescent="0.2">
      <c r="A92" s="36">
        <f>'(47) 7799601 ØSTERBRO (Skive)'!H3</f>
        <v>47</v>
      </c>
      <c r="B92" s="37" t="str">
        <f>'(47) 7799601 ØSTERBRO (Skive)'!C4</f>
        <v>7799601</v>
      </c>
      <c r="C92" s="38" t="str">
        <f>'(47) 7799601 ØSTERBRO (Skive)'!C3</f>
        <v>ØSTERBRO (Skive)</v>
      </c>
      <c r="D92" s="38">
        <f>'(47) 7799601 ØSTERBRO (Skive)'!D5</f>
        <v>0</v>
      </c>
      <c r="E92" s="38">
        <f>'(47) 7799601 ØSTERBRO (Skive)'!F5</f>
        <v>61</v>
      </c>
      <c r="F92" s="39" t="str">
        <f>'(47) 7799601 ØSTERBRO (Skive)'!H46</f>
        <v/>
      </c>
    </row>
    <row r="93" spans="1:14" ht="19.899999999999999" customHeight="1" x14ac:dyDescent="0.2">
      <c r="A93" s="36">
        <f>'(48) 7799686 ØSTERRISVEJ (Højsl'!H3</f>
        <v>48</v>
      </c>
      <c r="B93" s="37" t="str">
        <f>'(48) 7799686 ØSTERRISVEJ (Højsl'!C4</f>
        <v>7799686</v>
      </c>
      <c r="C93" s="38" t="str">
        <f>'(48) 7799686 ØSTERRISVEJ (Højsl'!C3</f>
        <v>ØSTERRISVEJ (Højslev st.)</v>
      </c>
      <c r="D93" s="38">
        <f>'(48) 7799686 ØSTERRISVEJ (Højsl'!D5</f>
        <v>0</v>
      </c>
      <c r="E93" s="38">
        <f>'(48) 7799686 ØSTERRISVEJ (Højsl'!F5</f>
        <v>562</v>
      </c>
      <c r="F93" s="39" t="str">
        <f>'(48) 7799686 ØSTERRISVEJ (Højsl'!H46</f>
        <v/>
      </c>
    </row>
    <row r="94" spans="1:14" ht="19.899999999999999" customHeight="1" x14ac:dyDescent="0.2">
      <c r="A94" s="36">
        <f>'(49) 7774860 MELLEMVEJ '!H3</f>
        <v>49</v>
      </c>
      <c r="B94" s="37">
        <f>'(49) 7774860 MELLEMVEJ '!C4</f>
        <v>7774860</v>
      </c>
      <c r="C94" s="38" t="str">
        <f>'(49) 7774860 MELLEMVEJ '!C3</f>
        <v>MELLEMVEJ (Durup)</v>
      </c>
      <c r="D94" s="306">
        <f>'(49) 7774860 MELLEMVEJ '!D5</f>
        <v>0</v>
      </c>
      <c r="E94" s="306">
        <f>'(49) 7774860 MELLEMVEJ '!F5</f>
        <v>90</v>
      </c>
      <c r="F94" s="39" t="str">
        <f>'(49) 7774860 MELLEMVEJ '!H46</f>
        <v/>
      </c>
    </row>
    <row r="95" spans="1:14" ht="19.899999999999999" customHeight="1" x14ac:dyDescent="0.2">
      <c r="A95" s="36"/>
      <c r="B95" s="37"/>
      <c r="C95" s="38"/>
      <c r="D95" s="38"/>
      <c r="E95" s="38"/>
      <c r="F95" s="39"/>
    </row>
    <row r="96" spans="1:14" ht="19.899999999999999" customHeight="1" x14ac:dyDescent="0.2">
      <c r="A96" s="36"/>
      <c r="B96" s="37"/>
      <c r="C96" s="38"/>
      <c r="D96" s="38"/>
      <c r="E96" s="38"/>
      <c r="F96" s="39"/>
    </row>
    <row r="97" spans="1:6" ht="19.899999999999999" customHeight="1" x14ac:dyDescent="0.2">
      <c r="A97" s="12"/>
      <c r="B97" s="333"/>
      <c r="C97" s="14"/>
      <c r="D97" s="346" t="s">
        <v>1505</v>
      </c>
      <c r="E97" s="347"/>
      <c r="F97" s="344">
        <f>SUM(F72:F96)</f>
        <v>0</v>
      </c>
    </row>
    <row r="98" spans="1:6" ht="19.899999999999999" customHeight="1" x14ac:dyDescent="0.2">
      <c r="A98" s="340"/>
      <c r="B98" s="338"/>
      <c r="C98" s="339"/>
      <c r="D98" s="348"/>
      <c r="E98" s="349"/>
      <c r="F98" s="345"/>
    </row>
    <row r="99" spans="1:6" ht="19.899999999999999" customHeight="1" x14ac:dyDescent="0.2">
      <c r="A99" s="334"/>
      <c r="B99" s="335"/>
      <c r="C99" s="336"/>
      <c r="D99" s="336"/>
      <c r="E99" s="336"/>
      <c r="F99" s="337"/>
    </row>
    <row r="100" spans="1:6" ht="19.899999999999999" customHeight="1" x14ac:dyDescent="0.2">
      <c r="A100" s="36"/>
      <c r="B100" s="37"/>
      <c r="C100" s="38"/>
      <c r="D100" s="38"/>
      <c r="E100" s="38"/>
      <c r="F100" s="39"/>
    </row>
    <row r="101" spans="1:6" ht="19.899999999999999" customHeight="1" x14ac:dyDescent="0.2">
      <c r="A101" s="36"/>
      <c r="B101" s="37"/>
      <c r="C101" s="38"/>
      <c r="D101" s="38"/>
      <c r="E101" s="38"/>
      <c r="F101" s="39"/>
    </row>
    <row r="102" spans="1:6" ht="19.899999999999999" customHeight="1" x14ac:dyDescent="0.2">
      <c r="A102" s="36"/>
      <c r="B102" s="37"/>
      <c r="C102" s="38"/>
      <c r="D102" s="38"/>
      <c r="E102" s="38"/>
      <c r="F102" s="39"/>
    </row>
    <row r="103" spans="1:6" ht="19.899999999999999" customHeight="1" x14ac:dyDescent="0.2">
      <c r="A103" s="36"/>
      <c r="B103" s="37"/>
      <c r="C103" s="38"/>
      <c r="D103" s="38"/>
      <c r="E103" s="38"/>
      <c r="F103" s="39"/>
    </row>
    <row r="104" spans="1:6" ht="19.899999999999999" customHeight="1" x14ac:dyDescent="0.2">
      <c r="A104" s="36"/>
      <c r="B104" s="37"/>
      <c r="C104" s="38"/>
      <c r="D104" s="38"/>
      <c r="E104" s="38"/>
      <c r="F104" s="39"/>
    </row>
    <row r="105" spans="1:6" ht="19.899999999999999" customHeight="1" x14ac:dyDescent="0.2">
      <c r="A105" s="36"/>
      <c r="B105" s="37"/>
      <c r="C105" s="38"/>
      <c r="D105" s="38"/>
      <c r="E105" s="38"/>
      <c r="F105" s="39"/>
    </row>
    <row r="106" spans="1:6" ht="19.899999999999999" customHeight="1" x14ac:dyDescent="0.2">
      <c r="A106" s="36"/>
      <c r="B106" s="37"/>
      <c r="C106" s="38"/>
      <c r="D106" s="38"/>
      <c r="E106" s="38"/>
      <c r="F106" s="39"/>
    </row>
    <row r="107" spans="1:6" ht="19.899999999999999" customHeight="1" x14ac:dyDescent="0.2">
      <c r="A107" s="36"/>
      <c r="B107" s="37"/>
      <c r="C107" s="38"/>
      <c r="D107" s="38"/>
      <c r="E107" s="38"/>
      <c r="F107" s="39"/>
    </row>
    <row r="108" spans="1:6" ht="19.899999999999999" customHeight="1" x14ac:dyDescent="0.2">
      <c r="A108" s="36"/>
      <c r="B108" s="37"/>
      <c r="C108" s="38"/>
      <c r="D108" s="38"/>
      <c r="E108" s="38"/>
      <c r="F108" s="39"/>
    </row>
    <row r="109" spans="1:6" ht="19.899999999999999" customHeight="1" x14ac:dyDescent="0.2">
      <c r="A109" s="36"/>
      <c r="B109" s="37"/>
      <c r="C109" s="38"/>
      <c r="D109" s="38"/>
      <c r="E109" s="38"/>
      <c r="F109" s="39"/>
    </row>
    <row r="110" spans="1:6" ht="19.899999999999999" customHeight="1" x14ac:dyDescent="0.2">
      <c r="A110" s="36"/>
      <c r="B110" s="37"/>
      <c r="C110" s="38"/>
      <c r="D110" s="38"/>
      <c r="E110" s="38"/>
      <c r="F110" s="39"/>
    </row>
    <row r="111" spans="1:6" ht="19.899999999999999" customHeight="1" x14ac:dyDescent="0.2">
      <c r="A111" s="36"/>
      <c r="B111" s="37"/>
      <c r="C111" s="38"/>
      <c r="D111" s="38"/>
      <c r="E111" s="38"/>
      <c r="F111" s="39"/>
    </row>
    <row r="112" spans="1:6" ht="19.899999999999999" customHeight="1" x14ac:dyDescent="0.2">
      <c r="A112" s="36"/>
      <c r="B112" s="37"/>
      <c r="C112" s="38"/>
      <c r="D112" s="38"/>
      <c r="E112" s="38"/>
      <c r="F112" s="39"/>
    </row>
    <row r="113" spans="1:6" ht="19.899999999999999" customHeight="1" x14ac:dyDescent="0.2">
      <c r="A113" s="36"/>
      <c r="B113" s="37"/>
      <c r="C113" s="38"/>
      <c r="D113" s="38"/>
      <c r="E113" s="38"/>
      <c r="F113" s="39"/>
    </row>
    <row r="114" spans="1:6" ht="19.899999999999999" customHeight="1" x14ac:dyDescent="0.2">
      <c r="A114" s="350"/>
      <c r="B114" s="358" t="s">
        <v>1507</v>
      </c>
      <c r="C114" s="358"/>
      <c r="D114" s="352" t="s">
        <v>1506</v>
      </c>
      <c r="E114" s="353"/>
      <c r="F114" s="356">
        <f>F97+F75+F35</f>
        <v>0</v>
      </c>
    </row>
    <row r="115" spans="1:6" ht="19.899999999999999" customHeight="1" x14ac:dyDescent="0.2">
      <c r="A115" s="351"/>
      <c r="B115" s="359"/>
      <c r="C115" s="359"/>
      <c r="D115" s="354"/>
      <c r="E115" s="355"/>
      <c r="F115" s="357"/>
    </row>
    <row r="116" spans="1:6" ht="15" x14ac:dyDescent="0.2">
      <c r="A116" s="17" t="s">
        <v>1</v>
      </c>
      <c r="B116" s="14"/>
      <c r="C116" s="14" t="s">
        <v>2</v>
      </c>
      <c r="D116" s="14" t="s">
        <v>3</v>
      </c>
      <c r="E116" s="14"/>
      <c r="F116" s="18"/>
    </row>
    <row r="117" spans="1:6" x14ac:dyDescent="0.2">
      <c r="A117" s="365"/>
      <c r="B117" s="366"/>
      <c r="C117" s="366"/>
      <c r="D117" s="366"/>
      <c r="E117" s="366"/>
      <c r="F117" s="367"/>
    </row>
    <row r="118" spans="1:6" x14ac:dyDescent="0.2">
      <c r="A118" s="365"/>
      <c r="B118" s="366"/>
      <c r="C118" s="366"/>
      <c r="D118" s="366"/>
      <c r="E118" s="366"/>
      <c r="F118" s="367"/>
    </row>
    <row r="119" spans="1:6" x14ac:dyDescent="0.2">
      <c r="A119" s="365"/>
      <c r="B119" s="366"/>
      <c r="C119" s="366"/>
      <c r="D119" s="366"/>
      <c r="E119" s="366"/>
      <c r="F119" s="367"/>
    </row>
    <row r="120" spans="1:6" ht="8.4499999999999993" customHeight="1" thickBot="1" x14ac:dyDescent="0.25">
      <c r="A120" s="341"/>
      <c r="B120" s="342"/>
      <c r="C120" s="342"/>
      <c r="D120" s="342"/>
      <c r="E120" s="342"/>
      <c r="F120" s="343"/>
    </row>
  </sheetData>
  <mergeCells count="36">
    <mergeCell ref="A42:F42"/>
    <mergeCell ref="A1:F1"/>
    <mergeCell ref="A2:F2"/>
    <mergeCell ref="C4:F4"/>
    <mergeCell ref="A5:F5"/>
    <mergeCell ref="A6:F6"/>
    <mergeCell ref="A7:C7"/>
    <mergeCell ref="A37:F37"/>
    <mergeCell ref="A38:F38"/>
    <mergeCell ref="A39:F39"/>
    <mergeCell ref="A40:F40"/>
    <mergeCell ref="A41:F41"/>
    <mergeCell ref="A85:F85"/>
    <mergeCell ref="C44:F44"/>
    <mergeCell ref="A45:F45"/>
    <mergeCell ref="A46:F46"/>
    <mergeCell ref="A47:C47"/>
    <mergeCell ref="A77:F77"/>
    <mergeCell ref="A78:F78"/>
    <mergeCell ref="A79:F79"/>
    <mergeCell ref="A80:F80"/>
    <mergeCell ref="A81:F81"/>
    <mergeCell ref="A82:F82"/>
    <mergeCell ref="C84:F84"/>
    <mergeCell ref="A86:F86"/>
    <mergeCell ref="A87:C87"/>
    <mergeCell ref="A117:F117"/>
    <mergeCell ref="A118:F118"/>
    <mergeCell ref="A119:F119"/>
    <mergeCell ref="A120:F120"/>
    <mergeCell ref="F97:F98"/>
    <mergeCell ref="D97:E98"/>
    <mergeCell ref="A114:A115"/>
    <mergeCell ref="D114:E115"/>
    <mergeCell ref="F114:F115"/>
    <mergeCell ref="B114:C115"/>
  </mergeCells>
  <conditionalFormatting sqref="D12:E34">
    <cfRule type="cellIs" dxfId="2" priority="30" stopIfTrue="1" operator="equal">
      <formula>"St. ( - )"</formula>
    </cfRule>
  </conditionalFormatting>
  <conditionalFormatting sqref="D52:E74">
    <cfRule type="cellIs" dxfId="1" priority="29" stopIfTrue="1" operator="equal">
      <formula>"St. ( - )"</formula>
    </cfRule>
  </conditionalFormatting>
  <conditionalFormatting sqref="D92:E96 D99:E113">
    <cfRule type="cellIs" dxfId="0" priority="28" stopIfTrue="1" operator="equal">
      <formula>"St. ( - )"</formula>
    </cfRule>
  </conditionalFormatting>
  <printOptions horizontalCentered="1"/>
  <pageMargins left="0.78740157480314965" right="0.39370078740157483" top="0.39370078740157483" bottom="0.98425196850393704" header="0.51181102362204722" footer="0.51181102362204722"/>
  <pageSetup paperSize="9" fitToHeight="0" orientation="portrait" r:id="rId1"/>
  <headerFooter alignWithMargins="0">
    <oddFooter>&amp;L&amp;8Fil: &amp;F&amp;C&amp;P af &amp;N&amp;RArk: &amp;A</oddFooter>
  </headerFooter>
  <rowBreaks count="1" manualBreakCount="1">
    <brk id="40" max="16383" man="1"/>
  </rowBreaks>
  <colBreaks count="1" manualBreakCount="1">
    <brk id="4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E473-AC20-4F8E-9841-7CB9A2E7FED4}">
  <sheetPr>
    <pageSetUpPr fitToPage="1"/>
  </sheetPr>
  <dimension ref="A1:H56"/>
  <sheetViews>
    <sheetView view="pageBreakPreview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125</v>
      </c>
      <c r="D3" s="407"/>
      <c r="E3" s="407"/>
      <c r="F3" s="408"/>
      <c r="G3" s="41" t="s">
        <v>29</v>
      </c>
      <c r="H3" s="54">
        <v>9</v>
      </c>
    </row>
    <row r="4" spans="1:8" ht="14.25" x14ac:dyDescent="0.2">
      <c r="A4" s="388" t="s">
        <v>26</v>
      </c>
      <c r="B4" s="389"/>
      <c r="C4" s="49" t="s">
        <v>40</v>
      </c>
      <c r="D4" s="388" t="s">
        <v>13</v>
      </c>
      <c r="E4" s="389"/>
      <c r="F4" s="390" t="s">
        <v>350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136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136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198</v>
      </c>
      <c r="E7" s="22" t="s">
        <v>199</v>
      </c>
      <c r="F7" s="52" t="s">
        <v>200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13" t="s">
        <v>536</v>
      </c>
      <c r="B10" s="385" t="s">
        <v>537</v>
      </c>
      <c r="C10" s="386"/>
      <c r="D10" s="55" t="s">
        <v>538</v>
      </c>
      <c r="E10" s="56"/>
      <c r="F10" s="57">
        <v>1142</v>
      </c>
      <c r="G10" s="58" t="s">
        <v>539</v>
      </c>
      <c r="H10" s="59">
        <v>0</v>
      </c>
    </row>
    <row r="11" spans="1:8" ht="15.75" customHeight="1" x14ac:dyDescent="0.2">
      <c r="A11" s="11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15" t="s">
        <v>540</v>
      </c>
      <c r="B12" s="383" t="s">
        <v>541</v>
      </c>
      <c r="C12" s="384"/>
      <c r="D12" s="61" t="s">
        <v>542</v>
      </c>
      <c r="E12" s="62"/>
      <c r="F12" s="63">
        <v>6</v>
      </c>
      <c r="G12" s="64" t="s">
        <v>543</v>
      </c>
      <c r="H12" s="65">
        <v>0</v>
      </c>
    </row>
    <row r="13" spans="1:8" ht="15.75" customHeight="1" x14ac:dyDescent="0.2">
      <c r="A13" s="116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16" t="s">
        <v>544</v>
      </c>
      <c r="B14" s="383" t="s">
        <v>389</v>
      </c>
      <c r="C14" s="384"/>
      <c r="D14" s="61" t="s">
        <v>545</v>
      </c>
      <c r="E14" s="62"/>
      <c r="F14" s="63">
        <v>145</v>
      </c>
      <c r="G14" s="64" t="s">
        <v>546</v>
      </c>
      <c r="H14" s="65">
        <v>0</v>
      </c>
    </row>
    <row r="15" spans="1:8" ht="15.75" customHeight="1" x14ac:dyDescent="0.2">
      <c r="A15" s="116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16" t="s">
        <v>547</v>
      </c>
      <c r="B16" s="383" t="s">
        <v>548</v>
      </c>
      <c r="C16" s="384"/>
      <c r="D16" s="61" t="s">
        <v>549</v>
      </c>
      <c r="E16" s="62"/>
      <c r="F16" s="63">
        <v>10</v>
      </c>
      <c r="G16" s="64" t="s">
        <v>550</v>
      </c>
      <c r="H16" s="65">
        <v>0</v>
      </c>
    </row>
    <row r="17" spans="1:8" ht="15.75" customHeight="1" x14ac:dyDescent="0.2">
      <c r="A17" s="116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16" t="s">
        <v>551</v>
      </c>
      <c r="B18" s="383" t="s">
        <v>552</v>
      </c>
      <c r="C18" s="384"/>
      <c r="D18" s="61" t="s">
        <v>553</v>
      </c>
      <c r="E18" s="66"/>
      <c r="F18" s="63">
        <v>5</v>
      </c>
      <c r="G18" s="64" t="s">
        <v>554</v>
      </c>
      <c r="H18" s="65">
        <v>0</v>
      </c>
    </row>
    <row r="19" spans="1:8" ht="15.75" customHeight="1" x14ac:dyDescent="0.2">
      <c r="A19" s="117" t="s">
        <v>373</v>
      </c>
      <c r="B19" s="383" t="s">
        <v>374</v>
      </c>
      <c r="C19" s="384"/>
      <c r="D19" s="61" t="s">
        <v>370</v>
      </c>
      <c r="E19" s="62"/>
      <c r="F19" s="63">
        <v>2</v>
      </c>
      <c r="G19" s="64" t="s">
        <v>356</v>
      </c>
      <c r="H19" s="65">
        <v>0</v>
      </c>
    </row>
    <row r="20" spans="1:8" ht="15.75" customHeight="1" x14ac:dyDescent="0.2">
      <c r="A20" s="117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17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DF24-D090-4163-9957-72A6D314839E}">
  <sheetPr>
    <pageSetUpPr fitToPage="1"/>
  </sheetPr>
  <dimension ref="A1:H56"/>
  <sheetViews>
    <sheetView view="pageBreakPreview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108</v>
      </c>
      <c r="D3" s="407"/>
      <c r="E3" s="407"/>
      <c r="F3" s="408"/>
      <c r="G3" s="41" t="s">
        <v>29</v>
      </c>
      <c r="H3" s="54">
        <v>10</v>
      </c>
    </row>
    <row r="4" spans="1:8" ht="14.25" x14ac:dyDescent="0.2">
      <c r="A4" s="388" t="s">
        <v>26</v>
      </c>
      <c r="B4" s="389"/>
      <c r="C4" s="49" t="s">
        <v>41</v>
      </c>
      <c r="D4" s="388" t="s">
        <v>13</v>
      </c>
      <c r="E4" s="389"/>
      <c r="F4" s="390" t="s">
        <v>333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152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237</v>
      </c>
      <c r="E7" s="22" t="s">
        <v>238</v>
      </c>
      <c r="F7" s="52" t="s">
        <v>239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18" t="s">
        <v>555</v>
      </c>
      <c r="B10" s="385" t="s">
        <v>556</v>
      </c>
      <c r="C10" s="386"/>
      <c r="D10" s="55" t="s">
        <v>557</v>
      </c>
      <c r="E10" s="56"/>
      <c r="F10" s="57">
        <v>1306</v>
      </c>
      <c r="G10" s="58" t="s">
        <v>558</v>
      </c>
      <c r="H10" s="59">
        <v>0</v>
      </c>
    </row>
    <row r="11" spans="1:8" ht="15.75" customHeight="1" x14ac:dyDescent="0.2">
      <c r="A11" s="11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20" t="s">
        <v>559</v>
      </c>
      <c r="B12" s="383" t="s">
        <v>560</v>
      </c>
      <c r="C12" s="384"/>
      <c r="D12" s="61" t="s">
        <v>561</v>
      </c>
      <c r="E12" s="62"/>
      <c r="F12" s="63">
        <v>7</v>
      </c>
      <c r="G12" s="64" t="s">
        <v>562</v>
      </c>
      <c r="H12" s="65">
        <v>0</v>
      </c>
    </row>
    <row r="13" spans="1:8" ht="15.75" customHeight="1" x14ac:dyDescent="0.2">
      <c r="A13" s="121" t="s">
        <v>563</v>
      </c>
      <c r="B13" s="383" t="s">
        <v>564</v>
      </c>
      <c r="C13" s="384"/>
      <c r="D13" s="61" t="s">
        <v>565</v>
      </c>
      <c r="E13" s="62"/>
      <c r="F13" s="63">
        <v>79</v>
      </c>
      <c r="G13" s="64" t="s">
        <v>566</v>
      </c>
      <c r="H13" s="65">
        <v>0</v>
      </c>
    </row>
    <row r="14" spans="1:8" ht="15.75" customHeight="1" x14ac:dyDescent="0.2">
      <c r="A14" s="121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5" t="s">
        <v>361</v>
      </c>
      <c r="B15" s="383" t="s">
        <v>567</v>
      </c>
      <c r="C15" s="384"/>
      <c r="D15" s="61" t="s">
        <v>568</v>
      </c>
      <c r="E15" s="62"/>
      <c r="F15" s="63">
        <v>23</v>
      </c>
      <c r="G15" s="64" t="s">
        <v>569</v>
      </c>
      <c r="H15" s="65">
        <v>0</v>
      </c>
    </row>
    <row r="16" spans="1:8" ht="15.75" customHeight="1" x14ac:dyDescent="0.2">
      <c r="A16" s="121" t="s">
        <v>570</v>
      </c>
      <c r="B16" s="383" t="s">
        <v>571</v>
      </c>
      <c r="C16" s="384"/>
      <c r="D16" s="61" t="s">
        <v>572</v>
      </c>
      <c r="E16" s="62"/>
      <c r="F16" s="63">
        <v>3</v>
      </c>
      <c r="G16" s="64" t="s">
        <v>573</v>
      </c>
      <c r="H16" s="65">
        <v>0</v>
      </c>
    </row>
    <row r="17" spans="1:8" ht="15.75" customHeight="1" x14ac:dyDescent="0.2">
      <c r="A17" s="121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21" t="s">
        <v>574</v>
      </c>
      <c r="B18" s="383" t="s">
        <v>575</v>
      </c>
      <c r="C18" s="384"/>
      <c r="D18" s="61" t="s">
        <v>576</v>
      </c>
      <c r="E18" s="66"/>
      <c r="F18" s="63">
        <v>2</v>
      </c>
      <c r="G18" s="64" t="s">
        <v>577</v>
      </c>
      <c r="H18" s="65">
        <v>0</v>
      </c>
    </row>
    <row r="19" spans="1:8" ht="15.75" customHeight="1" x14ac:dyDescent="0.2">
      <c r="A19" s="121" t="s">
        <v>373</v>
      </c>
      <c r="B19" s="383" t="s">
        <v>374</v>
      </c>
      <c r="C19" s="384"/>
      <c r="D19" s="61" t="s">
        <v>370</v>
      </c>
      <c r="E19" s="62"/>
      <c r="F19" s="63">
        <v>3</v>
      </c>
      <c r="G19" s="64" t="s">
        <v>356</v>
      </c>
      <c r="H19" s="65">
        <v>0</v>
      </c>
    </row>
    <row r="20" spans="1:8" ht="15.75" customHeight="1" x14ac:dyDescent="0.2">
      <c r="A20" s="121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22" t="s">
        <v>375</v>
      </c>
      <c r="B21" s="383" t="s">
        <v>376</v>
      </c>
      <c r="C21" s="384"/>
      <c r="D21" s="61" t="s">
        <v>1386</v>
      </c>
      <c r="E21" s="62"/>
      <c r="F21" s="63">
        <v>78</v>
      </c>
      <c r="G21" s="64" t="s">
        <v>356</v>
      </c>
      <c r="H21" s="65">
        <v>0</v>
      </c>
    </row>
    <row r="22" spans="1:8" ht="15.75" customHeight="1" x14ac:dyDescent="0.2">
      <c r="A22" s="122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122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BA22-75C2-4846-AE97-3533A60BFF6B}">
  <sheetPr>
    <pageSetUpPr fitToPage="1"/>
  </sheetPr>
  <dimension ref="A1:H56"/>
  <sheetViews>
    <sheetView view="pageBreakPreview" zoomScale="115" zoomScaleNormal="100" zoomScaleSheetLayoutView="115" workbookViewId="0">
      <selection activeCell="E18" sqref="E18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94</v>
      </c>
      <c r="D3" s="407"/>
      <c r="E3" s="407"/>
      <c r="F3" s="408"/>
      <c r="G3" s="41" t="s">
        <v>29</v>
      </c>
      <c r="H3" s="54">
        <v>11</v>
      </c>
    </row>
    <row r="4" spans="1:8" ht="14.25" x14ac:dyDescent="0.2">
      <c r="A4" s="388" t="s">
        <v>26</v>
      </c>
      <c r="B4" s="389"/>
      <c r="C4" s="49" t="s">
        <v>42</v>
      </c>
      <c r="D4" s="388" t="s">
        <v>13</v>
      </c>
      <c r="E4" s="389"/>
      <c r="F4" s="390" t="s">
        <v>319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40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140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228</v>
      </c>
      <c r="E7" s="22" t="s">
        <v>229</v>
      </c>
      <c r="F7" s="52" t="s">
        <v>230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23" t="s">
        <v>578</v>
      </c>
      <c r="B10" s="385" t="s">
        <v>579</v>
      </c>
      <c r="C10" s="386"/>
      <c r="D10" s="55" t="s">
        <v>580</v>
      </c>
      <c r="E10" s="56"/>
      <c r="F10" s="57">
        <v>472</v>
      </c>
      <c r="G10" s="58" t="s">
        <v>581</v>
      </c>
      <c r="H10" s="59">
        <v>0</v>
      </c>
    </row>
    <row r="11" spans="1:8" ht="15.75" customHeight="1" x14ac:dyDescent="0.2">
      <c r="A11" s="12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24" t="s">
        <v>582</v>
      </c>
      <c r="B12" s="383" t="s">
        <v>583</v>
      </c>
      <c r="C12" s="384"/>
      <c r="D12" s="61" t="s">
        <v>584</v>
      </c>
      <c r="E12" s="62"/>
      <c r="F12" s="63">
        <v>3</v>
      </c>
      <c r="G12" s="64" t="s">
        <v>585</v>
      </c>
      <c r="H12" s="65">
        <v>0</v>
      </c>
    </row>
    <row r="13" spans="1:8" ht="15.75" customHeight="1" x14ac:dyDescent="0.2">
      <c r="A13" s="12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24" t="s">
        <v>586</v>
      </c>
      <c r="B14" s="383" t="s">
        <v>587</v>
      </c>
      <c r="C14" s="384"/>
      <c r="D14" s="61" t="s">
        <v>588</v>
      </c>
      <c r="E14" s="62"/>
      <c r="F14" s="63">
        <v>500</v>
      </c>
      <c r="G14" s="64" t="s">
        <v>589</v>
      </c>
      <c r="H14" s="65">
        <v>0</v>
      </c>
    </row>
    <row r="15" spans="1:8" ht="15.75" customHeight="1" x14ac:dyDescent="0.2">
      <c r="A15" s="124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24" t="s">
        <v>590</v>
      </c>
      <c r="B16" s="383" t="s">
        <v>591</v>
      </c>
      <c r="C16" s="384"/>
      <c r="D16" s="61" t="s">
        <v>592</v>
      </c>
      <c r="E16" s="62"/>
      <c r="F16" s="63">
        <v>3</v>
      </c>
      <c r="G16" s="64" t="s">
        <v>593</v>
      </c>
      <c r="H16" s="65">
        <v>0</v>
      </c>
    </row>
    <row r="17" spans="1:8" ht="15.75" customHeight="1" x14ac:dyDescent="0.2">
      <c r="A17" s="125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25" t="s">
        <v>594</v>
      </c>
      <c r="B18" s="383" t="s">
        <v>595</v>
      </c>
      <c r="C18" s="384"/>
      <c r="D18" s="61" t="s">
        <v>1386</v>
      </c>
      <c r="E18" s="66"/>
      <c r="F18" s="63">
        <v>6</v>
      </c>
      <c r="G18" s="64" t="s">
        <v>596</v>
      </c>
      <c r="H18" s="65">
        <v>0</v>
      </c>
    </row>
    <row r="19" spans="1:8" ht="15.75" customHeight="1" x14ac:dyDescent="0.2">
      <c r="A19" s="60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3753-9381-4923-A690-D5831C8C8639}">
  <sheetPr>
    <pageSetUpPr fitToPage="1"/>
  </sheetPr>
  <dimension ref="A1:H56"/>
  <sheetViews>
    <sheetView view="pageBreakPreview" zoomScaleNormal="100" zoomScaleSheetLayoutView="100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109</v>
      </c>
      <c r="D3" s="407"/>
      <c r="E3" s="407"/>
      <c r="F3" s="408"/>
      <c r="G3" s="41" t="s">
        <v>29</v>
      </c>
      <c r="H3" s="54">
        <v>12</v>
      </c>
    </row>
    <row r="4" spans="1:8" ht="14.25" x14ac:dyDescent="0.2">
      <c r="A4" s="388" t="s">
        <v>26</v>
      </c>
      <c r="B4" s="389"/>
      <c r="C4" s="49" t="s">
        <v>42</v>
      </c>
      <c r="D4" s="388" t="s">
        <v>13</v>
      </c>
      <c r="E4" s="389"/>
      <c r="F4" s="390" t="s">
        <v>334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396</v>
      </c>
      <c r="E5" s="22" t="s">
        <v>12</v>
      </c>
      <c r="F5" s="47">
        <v>688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204</v>
      </c>
      <c r="E7" s="22" t="s">
        <v>205</v>
      </c>
      <c r="F7" s="52" t="s">
        <v>206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26" t="s">
        <v>597</v>
      </c>
      <c r="B10" s="385" t="s">
        <v>598</v>
      </c>
      <c r="C10" s="386"/>
      <c r="D10" s="55" t="s">
        <v>599</v>
      </c>
      <c r="E10" s="56"/>
      <c r="F10" s="57">
        <v>2727</v>
      </c>
      <c r="G10" s="58" t="s">
        <v>600</v>
      </c>
      <c r="H10" s="59">
        <v>0</v>
      </c>
    </row>
    <row r="11" spans="1:8" ht="15.75" customHeight="1" x14ac:dyDescent="0.2">
      <c r="A11" s="12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28" t="s">
        <v>601</v>
      </c>
      <c r="B12" s="383" t="s">
        <v>602</v>
      </c>
      <c r="C12" s="384"/>
      <c r="D12" s="61" t="s">
        <v>603</v>
      </c>
      <c r="E12" s="62"/>
      <c r="F12" s="63">
        <v>14</v>
      </c>
      <c r="G12" s="64" t="s">
        <v>604</v>
      </c>
      <c r="H12" s="65">
        <v>0</v>
      </c>
    </row>
    <row r="13" spans="1:8" ht="15.75" customHeight="1" x14ac:dyDescent="0.2">
      <c r="A13" s="12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29" t="s">
        <v>605</v>
      </c>
      <c r="B14" s="383" t="s">
        <v>606</v>
      </c>
      <c r="C14" s="384"/>
      <c r="D14" s="61" t="s">
        <v>607</v>
      </c>
      <c r="E14" s="62"/>
      <c r="F14" s="63">
        <v>2727</v>
      </c>
      <c r="G14" s="64" t="s">
        <v>608</v>
      </c>
      <c r="H14" s="65">
        <v>0</v>
      </c>
    </row>
    <row r="15" spans="1:8" ht="15.75" customHeight="1" x14ac:dyDescent="0.2">
      <c r="A15" s="316" t="s">
        <v>361</v>
      </c>
      <c r="B15" s="383" t="s">
        <v>609</v>
      </c>
      <c r="C15" s="384"/>
      <c r="D15" s="61" t="s">
        <v>610</v>
      </c>
      <c r="E15" s="62"/>
      <c r="F15" s="63">
        <v>30</v>
      </c>
      <c r="G15" s="64" t="s">
        <v>611</v>
      </c>
      <c r="H15" s="65">
        <v>0</v>
      </c>
    </row>
    <row r="16" spans="1:8" ht="15.75" customHeight="1" x14ac:dyDescent="0.2">
      <c r="A16" s="129" t="s">
        <v>612</v>
      </c>
      <c r="B16" s="383" t="s">
        <v>613</v>
      </c>
      <c r="C16" s="384"/>
      <c r="D16" s="61" t="s">
        <v>614</v>
      </c>
      <c r="E16" s="62"/>
      <c r="F16" s="63">
        <v>150</v>
      </c>
      <c r="G16" s="64" t="s">
        <v>615</v>
      </c>
      <c r="H16" s="65">
        <v>0</v>
      </c>
    </row>
    <row r="17" spans="1:8" ht="15.75" customHeight="1" x14ac:dyDescent="0.2">
      <c r="A17" s="129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29" t="s">
        <v>616</v>
      </c>
      <c r="B18" s="383" t="s">
        <v>617</v>
      </c>
      <c r="C18" s="384"/>
      <c r="D18" s="61" t="s">
        <v>618</v>
      </c>
      <c r="E18" s="66"/>
      <c r="F18" s="63">
        <v>14</v>
      </c>
      <c r="G18" s="64" t="s">
        <v>619</v>
      </c>
      <c r="H18" s="65">
        <v>0</v>
      </c>
    </row>
    <row r="19" spans="1:8" ht="15.75" customHeight="1" x14ac:dyDescent="0.2">
      <c r="A19" s="129" t="s">
        <v>620</v>
      </c>
      <c r="B19" s="383" t="s">
        <v>621</v>
      </c>
      <c r="C19" s="384"/>
      <c r="D19" s="61" t="s">
        <v>622</v>
      </c>
      <c r="E19" s="66"/>
      <c r="F19" s="63">
        <v>1</v>
      </c>
      <c r="G19" s="64" t="s">
        <v>623</v>
      </c>
      <c r="H19" s="65">
        <v>0</v>
      </c>
    </row>
    <row r="20" spans="1:8" ht="15.75" customHeight="1" x14ac:dyDescent="0.2">
      <c r="A20" s="13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30" t="s">
        <v>624</v>
      </c>
      <c r="B21" s="383" t="s">
        <v>625</v>
      </c>
      <c r="C21" s="384"/>
      <c r="D21" s="61" t="s">
        <v>1386</v>
      </c>
      <c r="E21" s="62"/>
      <c r="F21" s="63">
        <v>24</v>
      </c>
      <c r="G21" s="64" t="s">
        <v>626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910F-E239-4E5C-8B74-FADACACDD05B}">
  <sheetPr>
    <pageSetUpPr fitToPage="1"/>
  </sheetPr>
  <dimension ref="A1:H56"/>
  <sheetViews>
    <sheetView view="pageBreakPreview" zoomScaleNormal="100" zoomScaleSheetLayoutView="100" workbookViewId="0">
      <selection activeCell="A20" sqref="A20:H20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81</v>
      </c>
      <c r="D3" s="407"/>
      <c r="E3" s="407"/>
      <c r="F3" s="408"/>
      <c r="G3" s="41" t="s">
        <v>29</v>
      </c>
      <c r="H3" s="54">
        <v>13</v>
      </c>
    </row>
    <row r="4" spans="1:8" ht="14.25" x14ac:dyDescent="0.2">
      <c r="A4" s="388" t="s">
        <v>26</v>
      </c>
      <c r="B4" s="389"/>
      <c r="C4" s="49" t="s">
        <v>43</v>
      </c>
      <c r="D4" s="388" t="s">
        <v>13</v>
      </c>
      <c r="E4" s="389"/>
      <c r="F4" s="390" t="s">
        <v>306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419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153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288</v>
      </c>
      <c r="E7" s="22" t="s">
        <v>289</v>
      </c>
      <c r="F7" s="52" t="s">
        <v>290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31" t="s">
        <v>627</v>
      </c>
      <c r="B10" s="385" t="s">
        <v>628</v>
      </c>
      <c r="C10" s="386"/>
      <c r="D10" s="55" t="s">
        <v>629</v>
      </c>
      <c r="E10" s="56"/>
      <c r="F10" s="57">
        <v>3131</v>
      </c>
      <c r="G10" s="58" t="s">
        <v>630</v>
      </c>
      <c r="H10" s="59">
        <v>0</v>
      </c>
    </row>
    <row r="11" spans="1:8" ht="15.75" customHeight="1" x14ac:dyDescent="0.2">
      <c r="A11" s="13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33" t="s">
        <v>631</v>
      </c>
      <c r="B12" s="383" t="s">
        <v>632</v>
      </c>
      <c r="C12" s="384"/>
      <c r="D12" s="61" t="s">
        <v>633</v>
      </c>
      <c r="E12" s="62"/>
      <c r="F12" s="63">
        <v>16</v>
      </c>
      <c r="G12" s="64" t="s">
        <v>634</v>
      </c>
      <c r="H12" s="65">
        <v>0</v>
      </c>
    </row>
    <row r="13" spans="1:8" ht="15.75" customHeight="1" x14ac:dyDescent="0.2">
      <c r="A13" s="134" t="s">
        <v>635</v>
      </c>
      <c r="B13" s="383" t="s">
        <v>636</v>
      </c>
      <c r="C13" s="384"/>
      <c r="D13" s="61" t="s">
        <v>637</v>
      </c>
      <c r="E13" s="62"/>
      <c r="F13" s="63">
        <v>188</v>
      </c>
      <c r="G13" s="64" t="s">
        <v>638</v>
      </c>
      <c r="H13" s="65">
        <v>0</v>
      </c>
    </row>
    <row r="14" spans="1:8" ht="15.75" customHeight="1" x14ac:dyDescent="0.2">
      <c r="A14" s="134"/>
      <c r="B14" s="411"/>
      <c r="C14" s="384"/>
      <c r="D14" s="61"/>
      <c r="E14" s="62"/>
      <c r="F14" s="63"/>
      <c r="G14" s="64"/>
      <c r="H14" s="65"/>
    </row>
    <row r="15" spans="1:8" ht="15.75" customHeight="1" x14ac:dyDescent="0.2">
      <c r="A15" s="129" t="s">
        <v>586</v>
      </c>
      <c r="B15" s="383" t="s">
        <v>587</v>
      </c>
      <c r="C15" s="384"/>
      <c r="D15" s="61" t="s">
        <v>355</v>
      </c>
      <c r="E15" s="62"/>
      <c r="F15" s="63">
        <v>3131</v>
      </c>
      <c r="G15" s="64" t="s">
        <v>356</v>
      </c>
      <c r="H15" s="65">
        <v>0</v>
      </c>
    </row>
    <row r="16" spans="1:8" ht="15.75" customHeight="1" x14ac:dyDescent="0.2">
      <c r="A16" s="134"/>
      <c r="B16" s="411"/>
      <c r="C16" s="384"/>
      <c r="D16" s="61"/>
      <c r="E16" s="62"/>
      <c r="F16" s="63"/>
      <c r="G16" s="64"/>
      <c r="H16" s="65"/>
    </row>
    <row r="17" spans="1:8" ht="15.75" customHeight="1" x14ac:dyDescent="0.2">
      <c r="A17" s="134" t="s">
        <v>639</v>
      </c>
      <c r="B17" s="411" t="s">
        <v>640</v>
      </c>
      <c r="C17" s="384"/>
      <c r="D17" s="61" t="s">
        <v>641</v>
      </c>
      <c r="E17" s="66"/>
      <c r="F17" s="63">
        <v>62</v>
      </c>
      <c r="G17" s="64" t="s">
        <v>642</v>
      </c>
      <c r="H17" s="65">
        <v>0</v>
      </c>
    </row>
    <row r="18" spans="1:8" ht="15.75" customHeight="1" x14ac:dyDescent="0.2">
      <c r="A18" s="134"/>
      <c r="B18" s="411"/>
      <c r="C18" s="384"/>
      <c r="D18" s="61"/>
      <c r="E18" s="66"/>
      <c r="F18" s="63"/>
      <c r="G18" s="64"/>
      <c r="H18" s="65"/>
    </row>
    <row r="19" spans="1:8" ht="15.75" customHeight="1" x14ac:dyDescent="0.2">
      <c r="A19" s="135" t="s">
        <v>373</v>
      </c>
      <c r="B19" s="411" t="s">
        <v>374</v>
      </c>
      <c r="C19" s="384"/>
      <c r="D19" s="61" t="s">
        <v>370</v>
      </c>
      <c r="E19" s="62"/>
      <c r="F19" s="63">
        <v>6</v>
      </c>
      <c r="G19" s="64" t="s">
        <v>356</v>
      </c>
      <c r="H19" s="65">
        <v>0</v>
      </c>
    </row>
    <row r="20" spans="1:8" ht="15.75" customHeight="1" x14ac:dyDescent="0.2">
      <c r="A20" s="135"/>
      <c r="B20" s="411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411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411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111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3948E-907D-4573-A8D2-13B5F72B2BE6}">
  <sheetPr>
    <pageSetUpPr fitToPage="1"/>
  </sheetPr>
  <dimension ref="A1:H56"/>
  <sheetViews>
    <sheetView view="pageBreakPreview" zoomScale="115" zoomScaleNormal="100" zoomScaleSheetLayoutView="115" workbookViewId="0">
      <selection activeCell="B15" sqref="B15:C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119</v>
      </c>
      <c r="D3" s="407"/>
      <c r="E3" s="407"/>
      <c r="F3" s="408"/>
      <c r="G3" s="41" t="s">
        <v>29</v>
      </c>
      <c r="H3" s="54">
        <v>14</v>
      </c>
    </row>
    <row r="4" spans="1:8" ht="14.25" x14ac:dyDescent="0.2">
      <c r="A4" s="388" t="s">
        <v>26</v>
      </c>
      <c r="B4" s="389"/>
      <c r="C4" s="49" t="s">
        <v>44</v>
      </c>
      <c r="D4" s="388" t="s">
        <v>13</v>
      </c>
      <c r="E4" s="389"/>
      <c r="F4" s="390" t="s">
        <v>344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59</v>
      </c>
      <c r="E5" s="22" t="s">
        <v>12</v>
      </c>
      <c r="F5" s="47">
        <v>1484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207</v>
      </c>
      <c r="E7" s="22" t="s">
        <v>208</v>
      </c>
      <c r="F7" s="52" t="s">
        <v>209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36" t="s">
        <v>643</v>
      </c>
      <c r="B10" s="385" t="s">
        <v>644</v>
      </c>
      <c r="C10" s="386"/>
      <c r="D10" s="55" t="s">
        <v>645</v>
      </c>
      <c r="E10" s="56"/>
      <c r="F10" s="57">
        <v>8265</v>
      </c>
      <c r="G10" s="58" t="s">
        <v>646</v>
      </c>
      <c r="H10" s="59">
        <v>0</v>
      </c>
    </row>
    <row r="11" spans="1:8" ht="15.75" customHeight="1" x14ac:dyDescent="0.2">
      <c r="A11" s="13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38" t="s">
        <v>647</v>
      </c>
      <c r="B12" s="383" t="s">
        <v>648</v>
      </c>
      <c r="C12" s="384"/>
      <c r="D12" s="61" t="s">
        <v>649</v>
      </c>
      <c r="E12" s="62"/>
      <c r="F12" s="63">
        <v>42</v>
      </c>
      <c r="G12" s="64" t="s">
        <v>650</v>
      </c>
      <c r="H12" s="65">
        <v>0</v>
      </c>
    </row>
    <row r="13" spans="1:8" ht="15.75" customHeight="1" x14ac:dyDescent="0.2">
      <c r="A13" s="139" t="s">
        <v>651</v>
      </c>
      <c r="B13" s="383" t="s">
        <v>652</v>
      </c>
      <c r="C13" s="384"/>
      <c r="D13" s="61" t="s">
        <v>653</v>
      </c>
      <c r="E13" s="62"/>
      <c r="F13" s="63">
        <v>579</v>
      </c>
      <c r="G13" s="64" t="s">
        <v>654</v>
      </c>
      <c r="H13" s="65">
        <v>0</v>
      </c>
    </row>
    <row r="14" spans="1:8" ht="15.75" customHeight="1" x14ac:dyDescent="0.2">
      <c r="A14" s="139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7" t="s">
        <v>361</v>
      </c>
      <c r="B15" s="383" t="s">
        <v>655</v>
      </c>
      <c r="C15" s="384"/>
      <c r="D15" s="61" t="s">
        <v>656</v>
      </c>
      <c r="E15" s="62"/>
      <c r="F15" s="63">
        <v>143</v>
      </c>
      <c r="G15" s="64" t="s">
        <v>657</v>
      </c>
      <c r="H15" s="65">
        <v>0</v>
      </c>
    </row>
    <row r="16" spans="1:8" ht="15.75" customHeight="1" x14ac:dyDescent="0.2">
      <c r="A16" s="139" t="s">
        <v>658</v>
      </c>
      <c r="B16" s="383" t="s">
        <v>659</v>
      </c>
      <c r="C16" s="384"/>
      <c r="D16" s="61" t="s">
        <v>660</v>
      </c>
      <c r="E16" s="62"/>
      <c r="F16" s="63">
        <v>6</v>
      </c>
      <c r="G16" s="64" t="s">
        <v>661</v>
      </c>
      <c r="H16" s="65">
        <v>0</v>
      </c>
    </row>
    <row r="17" spans="1:8" ht="15.75" customHeight="1" x14ac:dyDescent="0.2">
      <c r="A17" s="139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39" t="s">
        <v>662</v>
      </c>
      <c r="B18" s="383" t="s">
        <v>663</v>
      </c>
      <c r="C18" s="384"/>
      <c r="D18" s="61" t="s">
        <v>664</v>
      </c>
      <c r="E18" s="66"/>
      <c r="F18" s="63">
        <v>44</v>
      </c>
      <c r="G18" s="64" t="s">
        <v>665</v>
      </c>
      <c r="H18" s="65">
        <v>0</v>
      </c>
    </row>
    <row r="19" spans="1:8" ht="15.75" customHeight="1" x14ac:dyDescent="0.2">
      <c r="A19" s="139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139" t="s">
        <v>666</v>
      </c>
      <c r="B20" s="383" t="s">
        <v>667</v>
      </c>
      <c r="C20" s="384"/>
      <c r="D20" s="61" t="s">
        <v>668</v>
      </c>
      <c r="E20" s="62"/>
      <c r="F20" s="63">
        <v>43</v>
      </c>
      <c r="G20" s="64" t="s">
        <v>669</v>
      </c>
      <c r="H20" s="65">
        <v>0</v>
      </c>
    </row>
    <row r="21" spans="1:8" ht="15.75" customHeight="1" x14ac:dyDescent="0.2">
      <c r="A21" s="14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140" t="s">
        <v>670</v>
      </c>
      <c r="B22" s="383" t="s">
        <v>671</v>
      </c>
      <c r="C22" s="384"/>
      <c r="D22" s="61" t="s">
        <v>1386</v>
      </c>
      <c r="E22" s="62"/>
      <c r="F22" s="63">
        <v>528</v>
      </c>
      <c r="G22" s="64" t="s">
        <v>672</v>
      </c>
      <c r="H22" s="65">
        <v>0</v>
      </c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AFF6-1168-49E8-9E9E-E560CD497912}">
  <sheetPr>
    <pageSetUpPr fitToPage="1"/>
  </sheetPr>
  <dimension ref="A1:H56"/>
  <sheetViews>
    <sheetView view="pageBreakPreview" zoomScaleNormal="100" zoomScaleSheetLayoutView="100" workbookViewId="0">
      <selection activeCell="A15" sqref="A15:H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82</v>
      </c>
      <c r="D3" s="407"/>
      <c r="E3" s="407"/>
      <c r="F3" s="408"/>
      <c r="G3" s="41" t="s">
        <v>29</v>
      </c>
      <c r="H3" s="54">
        <v>15</v>
      </c>
    </row>
    <row r="4" spans="1:8" ht="14.25" x14ac:dyDescent="0.2">
      <c r="A4" s="388" t="s">
        <v>26</v>
      </c>
      <c r="B4" s="389"/>
      <c r="C4" s="49" t="s">
        <v>45</v>
      </c>
      <c r="D4" s="388" t="s">
        <v>13</v>
      </c>
      <c r="E4" s="389"/>
      <c r="F4" s="390" t="s">
        <v>307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32</v>
      </c>
      <c r="E5" s="22" t="s">
        <v>12</v>
      </c>
      <c r="F5" s="47">
        <v>826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264</v>
      </c>
      <c r="E7" s="22" t="s">
        <v>265</v>
      </c>
      <c r="F7" s="52" t="s">
        <v>266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41" t="s">
        <v>673</v>
      </c>
      <c r="B10" s="385" t="s">
        <v>674</v>
      </c>
      <c r="C10" s="386"/>
      <c r="D10" s="55" t="s">
        <v>675</v>
      </c>
      <c r="E10" s="56"/>
      <c r="F10" s="57">
        <v>5608</v>
      </c>
      <c r="G10" s="58" t="s">
        <v>676</v>
      </c>
      <c r="H10" s="59">
        <v>0</v>
      </c>
    </row>
    <row r="11" spans="1:8" ht="15.75" customHeight="1" x14ac:dyDescent="0.2">
      <c r="A11" s="14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43" t="s">
        <v>677</v>
      </c>
      <c r="B12" s="383" t="s">
        <v>678</v>
      </c>
      <c r="C12" s="384"/>
      <c r="D12" s="61" t="s">
        <v>679</v>
      </c>
      <c r="E12" s="62"/>
      <c r="F12" s="63">
        <v>29</v>
      </c>
      <c r="G12" s="64" t="s">
        <v>680</v>
      </c>
      <c r="H12" s="65">
        <v>0</v>
      </c>
    </row>
    <row r="13" spans="1:8" ht="15.75" customHeight="1" x14ac:dyDescent="0.2">
      <c r="A13" s="14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44" t="s">
        <v>681</v>
      </c>
      <c r="B14" s="383" t="s">
        <v>389</v>
      </c>
      <c r="C14" s="384"/>
      <c r="D14" s="61" t="s">
        <v>682</v>
      </c>
      <c r="E14" s="62"/>
      <c r="F14" s="63">
        <v>759</v>
      </c>
      <c r="G14" s="64" t="s">
        <v>683</v>
      </c>
      <c r="H14" s="65">
        <v>0</v>
      </c>
    </row>
    <row r="15" spans="1:8" ht="15.75" customHeight="1" x14ac:dyDescent="0.2">
      <c r="A15" s="144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44" t="s">
        <v>684</v>
      </c>
      <c r="B16" s="383" t="s">
        <v>685</v>
      </c>
      <c r="C16" s="384"/>
      <c r="D16" s="61" t="s">
        <v>686</v>
      </c>
      <c r="E16" s="62"/>
      <c r="F16" s="63">
        <v>1</v>
      </c>
      <c r="G16" s="64" t="s">
        <v>687</v>
      </c>
      <c r="H16" s="65">
        <v>0</v>
      </c>
    </row>
    <row r="17" spans="1:8" ht="15.75" customHeight="1" x14ac:dyDescent="0.2">
      <c r="A17" s="144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44" t="s">
        <v>688</v>
      </c>
      <c r="B18" s="383" t="s">
        <v>689</v>
      </c>
      <c r="C18" s="384"/>
      <c r="D18" s="61" t="s">
        <v>690</v>
      </c>
      <c r="E18" s="66"/>
      <c r="F18" s="63">
        <v>56</v>
      </c>
      <c r="G18" s="64" t="s">
        <v>691</v>
      </c>
      <c r="H18" s="65">
        <v>0</v>
      </c>
    </row>
    <row r="19" spans="1:8" ht="15.75" customHeight="1" x14ac:dyDescent="0.2">
      <c r="A19" s="144" t="s">
        <v>692</v>
      </c>
      <c r="B19" s="383" t="s">
        <v>693</v>
      </c>
      <c r="C19" s="384"/>
      <c r="D19" s="61" t="s">
        <v>694</v>
      </c>
      <c r="E19" s="66"/>
      <c r="F19" s="63">
        <v>25</v>
      </c>
      <c r="G19" s="64" t="s">
        <v>695</v>
      </c>
      <c r="H19" s="65">
        <v>0</v>
      </c>
    </row>
    <row r="20" spans="1:8" ht="15.75" customHeight="1" x14ac:dyDescent="0.2">
      <c r="A20" s="144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44" t="s">
        <v>696</v>
      </c>
      <c r="B21" s="383" t="s">
        <v>697</v>
      </c>
      <c r="C21" s="384"/>
      <c r="D21" s="61" t="s">
        <v>698</v>
      </c>
      <c r="E21" s="62"/>
      <c r="F21" s="63">
        <v>1</v>
      </c>
      <c r="G21" s="64" t="s">
        <v>699</v>
      </c>
      <c r="H21" s="65">
        <v>0</v>
      </c>
    </row>
    <row r="22" spans="1:8" ht="15.75" customHeight="1" x14ac:dyDescent="0.2">
      <c r="A22" s="145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145" t="s">
        <v>700</v>
      </c>
      <c r="B23" s="383" t="s">
        <v>701</v>
      </c>
      <c r="C23" s="384"/>
      <c r="D23" s="61" t="s">
        <v>1386</v>
      </c>
      <c r="E23" s="62"/>
      <c r="F23" s="63">
        <v>24</v>
      </c>
      <c r="G23" s="64" t="s">
        <v>702</v>
      </c>
      <c r="H23" s="65">
        <v>0</v>
      </c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9C7C-AA2B-4DDF-BF5A-80E151CFA073}">
  <sheetPr>
    <pageSetUpPr fitToPage="1"/>
  </sheetPr>
  <dimension ref="A1:H56"/>
  <sheetViews>
    <sheetView view="pageBreakPreview" zoomScaleNormal="100" zoomScaleSheetLayoutView="100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99</v>
      </c>
      <c r="D3" s="407"/>
      <c r="E3" s="407"/>
      <c r="F3" s="408"/>
      <c r="G3" s="41" t="s">
        <v>29</v>
      </c>
      <c r="H3" s="54">
        <v>16</v>
      </c>
    </row>
    <row r="4" spans="1:8" ht="14.25" x14ac:dyDescent="0.2">
      <c r="A4" s="388" t="s">
        <v>26</v>
      </c>
      <c r="B4" s="389"/>
      <c r="C4" s="49" t="s">
        <v>46</v>
      </c>
      <c r="D4" s="388" t="s">
        <v>13</v>
      </c>
      <c r="E4" s="389"/>
      <c r="F4" s="390" t="s">
        <v>324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240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216</v>
      </c>
      <c r="E7" s="22" t="s">
        <v>217</v>
      </c>
      <c r="F7" s="52" t="s">
        <v>218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46" t="s">
        <v>703</v>
      </c>
      <c r="B10" s="385" t="s">
        <v>704</v>
      </c>
      <c r="C10" s="386"/>
      <c r="D10" s="55" t="s">
        <v>705</v>
      </c>
      <c r="E10" s="56"/>
      <c r="F10" s="57">
        <v>1464</v>
      </c>
      <c r="G10" s="58" t="s">
        <v>706</v>
      </c>
      <c r="H10" s="59">
        <v>0</v>
      </c>
    </row>
    <row r="11" spans="1:8" ht="15.75" customHeight="1" x14ac:dyDescent="0.2">
      <c r="A11" s="14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48" t="s">
        <v>707</v>
      </c>
      <c r="B12" s="383" t="s">
        <v>708</v>
      </c>
      <c r="C12" s="384"/>
      <c r="D12" s="61" t="s">
        <v>709</v>
      </c>
      <c r="E12" s="62"/>
      <c r="F12" s="63">
        <v>8</v>
      </c>
      <c r="G12" s="64" t="s">
        <v>710</v>
      </c>
      <c r="H12" s="65">
        <v>0</v>
      </c>
    </row>
    <row r="13" spans="1:8" ht="15.75" customHeight="1" x14ac:dyDescent="0.2">
      <c r="A13" s="149" t="s">
        <v>711</v>
      </c>
      <c r="B13" s="383" t="s">
        <v>712</v>
      </c>
      <c r="C13" s="384"/>
      <c r="D13" s="61" t="s">
        <v>713</v>
      </c>
      <c r="E13" s="62"/>
      <c r="F13" s="63">
        <v>74</v>
      </c>
      <c r="G13" s="64" t="s">
        <v>714</v>
      </c>
      <c r="H13" s="65">
        <v>0</v>
      </c>
    </row>
    <row r="14" spans="1:8" ht="15.75" customHeight="1" x14ac:dyDescent="0.2">
      <c r="A14" s="149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8" t="s">
        <v>361</v>
      </c>
      <c r="B15" s="383" t="s">
        <v>715</v>
      </c>
      <c r="C15" s="384"/>
      <c r="D15" s="61" t="s">
        <v>716</v>
      </c>
      <c r="E15" s="62"/>
      <c r="F15" s="63">
        <v>30</v>
      </c>
      <c r="G15" s="64" t="s">
        <v>717</v>
      </c>
      <c r="H15" s="65">
        <v>0</v>
      </c>
    </row>
    <row r="16" spans="1:8" ht="15.75" customHeight="1" x14ac:dyDescent="0.2">
      <c r="A16" s="149" t="s">
        <v>718</v>
      </c>
      <c r="B16" s="383" t="s">
        <v>719</v>
      </c>
      <c r="C16" s="384"/>
      <c r="D16" s="61" t="s">
        <v>720</v>
      </c>
      <c r="E16" s="62"/>
      <c r="F16" s="63">
        <v>2</v>
      </c>
      <c r="G16" s="64" t="s">
        <v>721</v>
      </c>
      <c r="H16" s="65">
        <v>0</v>
      </c>
    </row>
    <row r="17" spans="1:8" ht="15.75" customHeight="1" x14ac:dyDescent="0.2">
      <c r="A17" s="149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49" t="s">
        <v>722</v>
      </c>
      <c r="B18" s="383" t="s">
        <v>723</v>
      </c>
      <c r="C18" s="384"/>
      <c r="D18" s="61" t="s">
        <v>724</v>
      </c>
      <c r="E18" s="66"/>
      <c r="F18" s="63">
        <v>1</v>
      </c>
      <c r="G18" s="64" t="s">
        <v>725</v>
      </c>
      <c r="H18" s="65">
        <v>0</v>
      </c>
    </row>
    <row r="19" spans="1:8" ht="15.75" customHeight="1" x14ac:dyDescent="0.2">
      <c r="A19" s="149" t="s">
        <v>726</v>
      </c>
      <c r="B19" s="383" t="s">
        <v>727</v>
      </c>
      <c r="C19" s="384"/>
      <c r="D19" s="61" t="s">
        <v>728</v>
      </c>
      <c r="E19" s="66"/>
      <c r="F19" s="63">
        <v>10</v>
      </c>
      <c r="G19" s="64" t="s">
        <v>729</v>
      </c>
      <c r="H19" s="65">
        <v>0</v>
      </c>
    </row>
    <row r="20" spans="1:8" ht="15.75" customHeight="1" x14ac:dyDescent="0.2">
      <c r="A20" s="149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50" t="s">
        <v>375</v>
      </c>
      <c r="B21" s="383" t="s">
        <v>376</v>
      </c>
      <c r="C21" s="384"/>
      <c r="D21" s="61" t="s">
        <v>1386</v>
      </c>
      <c r="E21" s="62"/>
      <c r="F21" s="63">
        <v>90</v>
      </c>
      <c r="G21" s="64" t="s">
        <v>356</v>
      </c>
      <c r="H21" s="65">
        <v>0</v>
      </c>
    </row>
    <row r="22" spans="1:8" ht="15.75" customHeight="1" x14ac:dyDescent="0.2">
      <c r="A22" s="15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15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20D4-1BF6-4B03-A73C-53688A0829BA}">
  <sheetPr>
    <pageSetUpPr fitToPage="1"/>
  </sheetPr>
  <dimension ref="A1:H56"/>
  <sheetViews>
    <sheetView view="pageBreakPreview" zoomScale="115" zoomScaleNormal="100" zoomScaleSheetLayoutView="115" workbookViewId="0">
      <selection activeCell="A17" sqref="A17:H17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104</v>
      </c>
      <c r="D3" s="407"/>
      <c r="E3" s="407"/>
      <c r="F3" s="408"/>
      <c r="G3" s="41" t="s">
        <v>29</v>
      </c>
      <c r="H3" s="54">
        <v>17</v>
      </c>
    </row>
    <row r="4" spans="1:8" ht="14.25" x14ac:dyDescent="0.2">
      <c r="A4" s="388" t="s">
        <v>26</v>
      </c>
      <c r="B4" s="389"/>
      <c r="C4" s="49" t="s">
        <v>47</v>
      </c>
      <c r="D4" s="388" t="s">
        <v>13</v>
      </c>
      <c r="E4" s="389"/>
      <c r="F4" s="390" t="s">
        <v>329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164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154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282</v>
      </c>
      <c r="E7" s="22" t="s">
        <v>283</v>
      </c>
      <c r="F7" s="52" t="s">
        <v>284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51" t="s">
        <v>730</v>
      </c>
      <c r="B10" s="385" t="s">
        <v>731</v>
      </c>
      <c r="C10" s="386"/>
      <c r="D10" s="55" t="s">
        <v>732</v>
      </c>
      <c r="E10" s="56"/>
      <c r="F10" s="57">
        <v>1413</v>
      </c>
      <c r="G10" s="58" t="s">
        <v>733</v>
      </c>
      <c r="H10" s="59">
        <v>0</v>
      </c>
    </row>
    <row r="11" spans="1:8" ht="15.75" customHeight="1" x14ac:dyDescent="0.2">
      <c r="A11" s="15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53" t="s">
        <v>734</v>
      </c>
      <c r="B12" s="383" t="s">
        <v>735</v>
      </c>
      <c r="C12" s="384"/>
      <c r="D12" s="61" t="s">
        <v>736</v>
      </c>
      <c r="E12" s="62"/>
      <c r="F12" s="63">
        <v>8</v>
      </c>
      <c r="G12" s="64" t="s">
        <v>737</v>
      </c>
      <c r="H12" s="65">
        <v>0</v>
      </c>
    </row>
    <row r="13" spans="1:8" ht="15.75" customHeight="1" x14ac:dyDescent="0.2">
      <c r="A13" s="15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54" t="s">
        <v>738</v>
      </c>
      <c r="B14" s="383" t="s">
        <v>389</v>
      </c>
      <c r="C14" s="384"/>
      <c r="D14" s="61" t="s">
        <v>739</v>
      </c>
      <c r="E14" s="62"/>
      <c r="F14" s="63">
        <v>161</v>
      </c>
      <c r="G14" s="64" t="s">
        <v>740</v>
      </c>
      <c r="H14" s="65">
        <v>0</v>
      </c>
    </row>
    <row r="15" spans="1:8" ht="15.75" customHeight="1" x14ac:dyDescent="0.2">
      <c r="A15" s="154" t="s">
        <v>510</v>
      </c>
      <c r="B15" s="307" t="s">
        <v>511</v>
      </c>
      <c r="C15" s="308"/>
      <c r="D15" s="61" t="s">
        <v>355</v>
      </c>
      <c r="E15" s="62"/>
      <c r="F15" s="63">
        <v>42</v>
      </c>
      <c r="G15" s="64" t="s">
        <v>356</v>
      </c>
      <c r="H15" s="65">
        <v>0</v>
      </c>
    </row>
    <row r="16" spans="1:8" ht="15.75" customHeight="1" x14ac:dyDescent="0.2">
      <c r="A16" s="154" t="s">
        <v>410</v>
      </c>
      <c r="B16" s="383" t="s">
        <v>411</v>
      </c>
      <c r="C16" s="384"/>
      <c r="D16" s="61" t="s">
        <v>359</v>
      </c>
      <c r="E16" s="66"/>
      <c r="F16" s="63">
        <v>2</v>
      </c>
      <c r="G16" s="64" t="s">
        <v>356</v>
      </c>
      <c r="H16" s="65">
        <v>0</v>
      </c>
    </row>
    <row r="17" spans="1:8" ht="15.75" customHeight="1" x14ac:dyDescent="0.2">
      <c r="A17" s="154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54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154" t="s">
        <v>741</v>
      </c>
      <c r="B19" s="383" t="s">
        <v>742</v>
      </c>
      <c r="C19" s="384"/>
      <c r="D19" s="61" t="s">
        <v>743</v>
      </c>
      <c r="E19" s="66"/>
      <c r="F19" s="63">
        <v>12</v>
      </c>
      <c r="G19" s="64" t="s">
        <v>744</v>
      </c>
      <c r="H19" s="65">
        <v>0</v>
      </c>
    </row>
    <row r="20" spans="1:8" ht="15.75" customHeight="1" x14ac:dyDescent="0.2">
      <c r="A20" s="154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55" t="s">
        <v>375</v>
      </c>
      <c r="B21" s="383" t="s">
        <v>376</v>
      </c>
      <c r="C21" s="384"/>
      <c r="D21" s="61" t="s">
        <v>1386</v>
      </c>
      <c r="E21" s="62"/>
      <c r="F21" s="63">
        <v>18</v>
      </c>
      <c r="G21" s="64" t="s">
        <v>356</v>
      </c>
      <c r="H21" s="65">
        <v>0</v>
      </c>
    </row>
    <row r="22" spans="1:8" ht="15.75" customHeight="1" x14ac:dyDescent="0.2">
      <c r="A22" s="155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155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0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FEA3-4B5C-46B0-892E-8CD447729166}">
  <sheetPr>
    <pageSetUpPr fitToPage="1"/>
  </sheetPr>
  <dimension ref="A1:H56"/>
  <sheetViews>
    <sheetView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116</v>
      </c>
      <c r="D3" s="407"/>
      <c r="E3" s="407"/>
      <c r="F3" s="408"/>
      <c r="G3" s="41" t="s">
        <v>29</v>
      </c>
      <c r="H3" s="54">
        <v>18</v>
      </c>
    </row>
    <row r="4" spans="1:8" ht="14.25" x14ac:dyDescent="0.2">
      <c r="A4" s="388" t="s">
        <v>26</v>
      </c>
      <c r="B4" s="389"/>
      <c r="C4" s="49" t="s">
        <v>48</v>
      </c>
      <c r="D4" s="388" t="s">
        <v>13</v>
      </c>
      <c r="E4" s="389"/>
      <c r="F4" s="390" t="s">
        <v>341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173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150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285</v>
      </c>
      <c r="E7" s="22" t="s">
        <v>286</v>
      </c>
      <c r="F7" s="52" t="s">
        <v>287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56" t="s">
        <v>745</v>
      </c>
      <c r="B10" s="385" t="s">
        <v>746</v>
      </c>
      <c r="C10" s="386"/>
      <c r="D10" s="55" t="s">
        <v>747</v>
      </c>
      <c r="E10" s="56"/>
      <c r="F10" s="57">
        <v>1211</v>
      </c>
      <c r="G10" s="58" t="s">
        <v>748</v>
      </c>
      <c r="H10" s="59">
        <v>0</v>
      </c>
    </row>
    <row r="11" spans="1:8" ht="15.75" customHeight="1" x14ac:dyDescent="0.2">
      <c r="A11" s="15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58" t="s">
        <v>749</v>
      </c>
      <c r="B12" s="383" t="s">
        <v>750</v>
      </c>
      <c r="C12" s="384"/>
      <c r="D12" s="61" t="s">
        <v>751</v>
      </c>
      <c r="E12" s="62"/>
      <c r="F12" s="63">
        <v>7</v>
      </c>
      <c r="G12" s="64" t="s">
        <v>752</v>
      </c>
      <c r="H12" s="65">
        <v>0</v>
      </c>
    </row>
    <row r="13" spans="1:8" ht="15.75" customHeight="1" x14ac:dyDescent="0.2">
      <c r="A13" s="15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59" t="s">
        <v>753</v>
      </c>
      <c r="B14" s="383" t="s">
        <v>389</v>
      </c>
      <c r="C14" s="384"/>
      <c r="D14" s="61" t="s">
        <v>754</v>
      </c>
      <c r="E14" s="62"/>
      <c r="F14" s="63">
        <v>465</v>
      </c>
      <c r="G14" s="64" t="s">
        <v>755</v>
      </c>
      <c r="H14" s="65">
        <v>0</v>
      </c>
    </row>
    <row r="15" spans="1:8" ht="15.75" customHeight="1" x14ac:dyDescent="0.2">
      <c r="A15" s="159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59" t="s">
        <v>756</v>
      </c>
      <c r="B16" s="383" t="s">
        <v>757</v>
      </c>
      <c r="C16" s="384"/>
      <c r="D16" s="61" t="s">
        <v>758</v>
      </c>
      <c r="E16" s="62"/>
      <c r="F16" s="63">
        <v>1</v>
      </c>
      <c r="G16" s="64" t="s">
        <v>759</v>
      </c>
      <c r="H16" s="65">
        <v>0</v>
      </c>
    </row>
    <row r="17" spans="1:8" ht="15.75" customHeight="1" x14ac:dyDescent="0.2">
      <c r="A17" s="159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59" t="s">
        <v>760</v>
      </c>
      <c r="B18" s="383" t="s">
        <v>761</v>
      </c>
      <c r="C18" s="384"/>
      <c r="D18" s="61" t="s">
        <v>762</v>
      </c>
      <c r="E18" s="66"/>
      <c r="F18" s="63">
        <v>4</v>
      </c>
      <c r="G18" s="64" t="s">
        <v>763</v>
      </c>
      <c r="H18" s="65">
        <v>0</v>
      </c>
    </row>
    <row r="19" spans="1:8" ht="15.75" customHeight="1" x14ac:dyDescent="0.2">
      <c r="A19" s="159" t="s">
        <v>764</v>
      </c>
      <c r="B19" s="383" t="s">
        <v>765</v>
      </c>
      <c r="C19" s="384"/>
      <c r="D19" s="61" t="s">
        <v>766</v>
      </c>
      <c r="E19" s="66"/>
      <c r="F19" s="63">
        <v>2</v>
      </c>
      <c r="G19" s="64" t="s">
        <v>767</v>
      </c>
      <c r="H19" s="65">
        <v>0</v>
      </c>
    </row>
    <row r="20" spans="1:8" ht="15.75" customHeight="1" x14ac:dyDescent="0.2">
      <c r="A20" s="1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60" t="s">
        <v>768</v>
      </c>
      <c r="B21" s="383" t="s">
        <v>769</v>
      </c>
      <c r="C21" s="384"/>
      <c r="D21" s="61" t="s">
        <v>1386</v>
      </c>
      <c r="E21" s="62"/>
      <c r="F21" s="63">
        <v>6</v>
      </c>
      <c r="G21" s="64" t="s">
        <v>770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AC6B-D58F-48EF-BB68-4C708F93CA79}">
  <sheetPr>
    <pageSetUpPr fitToPage="1"/>
  </sheetPr>
  <dimension ref="A1:H56"/>
  <sheetViews>
    <sheetView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118</v>
      </c>
      <c r="D3" s="407"/>
      <c r="E3" s="407"/>
      <c r="F3" s="408"/>
      <c r="G3" s="41" t="s">
        <v>29</v>
      </c>
      <c r="H3" s="54">
        <v>1</v>
      </c>
    </row>
    <row r="4" spans="1:8" ht="14.25" x14ac:dyDescent="0.2">
      <c r="A4" s="388" t="s">
        <v>26</v>
      </c>
      <c r="B4" s="389"/>
      <c r="C4" s="49" t="s">
        <v>33</v>
      </c>
      <c r="D4" s="388" t="s">
        <v>13</v>
      </c>
      <c r="E4" s="389"/>
      <c r="F4" s="390" t="s">
        <v>343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85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156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297</v>
      </c>
      <c r="E7" s="22" t="s">
        <v>298</v>
      </c>
      <c r="F7" s="52" t="s">
        <v>299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75" t="s">
        <v>353</v>
      </c>
      <c r="B10" s="385" t="s">
        <v>354</v>
      </c>
      <c r="C10" s="386"/>
      <c r="D10" s="55" t="s">
        <v>355</v>
      </c>
      <c r="E10" s="56"/>
      <c r="F10" s="57">
        <v>1630</v>
      </c>
      <c r="G10" s="58" t="s">
        <v>356</v>
      </c>
      <c r="H10" s="59">
        <v>0</v>
      </c>
    </row>
    <row r="11" spans="1:8" ht="15.75" customHeight="1" x14ac:dyDescent="0.2">
      <c r="A11" s="76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76" t="s">
        <v>357</v>
      </c>
      <c r="B12" s="383" t="s">
        <v>358</v>
      </c>
      <c r="C12" s="384"/>
      <c r="D12" s="61" t="s">
        <v>359</v>
      </c>
      <c r="E12" s="62"/>
      <c r="F12" s="63">
        <v>9</v>
      </c>
      <c r="G12" s="64" t="s">
        <v>360</v>
      </c>
      <c r="H12" s="65">
        <v>0</v>
      </c>
    </row>
    <row r="13" spans="1:8" ht="15.75" customHeight="1" x14ac:dyDescent="0.2">
      <c r="A13" s="76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76" t="s">
        <v>361</v>
      </c>
      <c r="B14" s="383" t="s">
        <v>389</v>
      </c>
      <c r="C14" s="384"/>
      <c r="D14" s="61" t="s">
        <v>362</v>
      </c>
      <c r="E14" s="62"/>
      <c r="F14" s="63">
        <v>5</v>
      </c>
      <c r="G14" s="64" t="s">
        <v>363</v>
      </c>
      <c r="H14" s="65">
        <v>0</v>
      </c>
    </row>
    <row r="15" spans="1:8" ht="15.75" customHeight="1" x14ac:dyDescent="0.2">
      <c r="A15" s="76" t="s">
        <v>364</v>
      </c>
      <c r="B15" s="383" t="s">
        <v>365</v>
      </c>
      <c r="C15" s="384"/>
      <c r="D15" s="61" t="s">
        <v>366</v>
      </c>
      <c r="E15" s="62"/>
      <c r="F15" s="63">
        <v>15</v>
      </c>
      <c r="G15" s="64" t="s">
        <v>367</v>
      </c>
      <c r="H15" s="65">
        <v>0</v>
      </c>
    </row>
    <row r="16" spans="1:8" ht="15.75" customHeight="1" x14ac:dyDescent="0.2">
      <c r="A16" s="76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76" t="s">
        <v>368</v>
      </c>
      <c r="B17" s="383" t="s">
        <v>369</v>
      </c>
      <c r="C17" s="384"/>
      <c r="D17" s="61" t="s">
        <v>370</v>
      </c>
      <c r="E17" s="66"/>
      <c r="F17" s="63">
        <v>4</v>
      </c>
      <c r="G17" s="64" t="s">
        <v>371</v>
      </c>
      <c r="H17" s="65">
        <v>0</v>
      </c>
    </row>
    <row r="18" spans="1:8" ht="15.75" customHeight="1" x14ac:dyDescent="0.2">
      <c r="A18" s="76" t="s">
        <v>373</v>
      </c>
      <c r="B18" s="383" t="s">
        <v>374</v>
      </c>
      <c r="C18" s="384"/>
      <c r="D18" s="61" t="s">
        <v>370</v>
      </c>
      <c r="E18" s="66"/>
      <c r="F18" s="63">
        <v>2</v>
      </c>
      <c r="G18" s="64" t="s">
        <v>372</v>
      </c>
      <c r="H18" s="65">
        <v>0</v>
      </c>
    </row>
    <row r="19" spans="1:8" ht="15.75" customHeight="1" x14ac:dyDescent="0.2">
      <c r="A19" s="76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77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77" t="s">
        <v>375</v>
      </c>
      <c r="B21" s="383" t="s">
        <v>376</v>
      </c>
      <c r="C21" s="384"/>
      <c r="D21" s="61" t="s">
        <v>1386</v>
      </c>
      <c r="E21" s="62"/>
      <c r="F21" s="63">
        <v>7</v>
      </c>
      <c r="G21" s="64" t="s">
        <v>377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C2E8-75A1-499A-B971-F8C74D7C0CA7}">
  <sheetPr>
    <pageSetUpPr fitToPage="1"/>
  </sheetPr>
  <dimension ref="A1:H56"/>
  <sheetViews>
    <sheetView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86</v>
      </c>
      <c r="D3" s="407"/>
      <c r="E3" s="407"/>
      <c r="F3" s="408"/>
      <c r="G3" s="41" t="s">
        <v>29</v>
      </c>
      <c r="H3" s="54">
        <v>19</v>
      </c>
    </row>
    <row r="4" spans="1:8" ht="14.25" x14ac:dyDescent="0.2">
      <c r="A4" s="388" t="s">
        <v>26</v>
      </c>
      <c r="B4" s="389"/>
      <c r="C4" s="49" t="s">
        <v>49</v>
      </c>
      <c r="D4" s="388" t="s">
        <v>13</v>
      </c>
      <c r="E4" s="389"/>
      <c r="F4" s="390" t="s">
        <v>311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155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222</v>
      </c>
      <c r="E7" s="22" t="s">
        <v>223</v>
      </c>
      <c r="F7" s="52" t="s">
        <v>224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61" t="s">
        <v>771</v>
      </c>
      <c r="B10" s="385" t="s">
        <v>772</v>
      </c>
      <c r="C10" s="386"/>
      <c r="D10" s="55" t="s">
        <v>773</v>
      </c>
      <c r="E10" s="56"/>
      <c r="F10" s="57">
        <v>1180</v>
      </c>
      <c r="G10" s="58" t="s">
        <v>774</v>
      </c>
      <c r="H10" s="59">
        <v>0</v>
      </c>
    </row>
    <row r="11" spans="1:8" ht="15.75" customHeight="1" x14ac:dyDescent="0.2">
      <c r="A11" s="16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63" t="s">
        <v>775</v>
      </c>
      <c r="B12" s="383" t="s">
        <v>776</v>
      </c>
      <c r="C12" s="384"/>
      <c r="D12" s="61" t="s">
        <v>777</v>
      </c>
      <c r="E12" s="62"/>
      <c r="F12" s="63">
        <v>6</v>
      </c>
      <c r="G12" s="64" t="s">
        <v>778</v>
      </c>
      <c r="H12" s="65">
        <v>0</v>
      </c>
    </row>
    <row r="13" spans="1:8" ht="15.75" customHeight="1" x14ac:dyDescent="0.2">
      <c r="A13" s="16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64" t="s">
        <v>779</v>
      </c>
      <c r="B14" s="383" t="s">
        <v>389</v>
      </c>
      <c r="C14" s="384"/>
      <c r="D14" s="61" t="s">
        <v>780</v>
      </c>
      <c r="E14" s="62"/>
      <c r="F14" s="63">
        <v>376</v>
      </c>
      <c r="G14" s="64" t="s">
        <v>781</v>
      </c>
      <c r="H14" s="65">
        <v>0</v>
      </c>
    </row>
    <row r="15" spans="1:8" ht="15.75" customHeight="1" x14ac:dyDescent="0.2">
      <c r="A15" s="164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64" t="s">
        <v>782</v>
      </c>
      <c r="B16" s="383" t="s">
        <v>783</v>
      </c>
      <c r="C16" s="384"/>
      <c r="D16" s="61" t="s">
        <v>784</v>
      </c>
      <c r="E16" s="62"/>
      <c r="F16" s="63">
        <v>78</v>
      </c>
      <c r="G16" s="64" t="s">
        <v>785</v>
      </c>
      <c r="H16" s="65">
        <v>0</v>
      </c>
    </row>
    <row r="17" spans="1:8" ht="15.75" customHeight="1" x14ac:dyDescent="0.2">
      <c r="A17" s="164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64" t="s">
        <v>786</v>
      </c>
      <c r="B18" s="383" t="s">
        <v>787</v>
      </c>
      <c r="C18" s="384"/>
      <c r="D18" s="61" t="s">
        <v>788</v>
      </c>
      <c r="E18" s="66"/>
      <c r="F18" s="63">
        <v>2</v>
      </c>
      <c r="G18" s="64" t="s">
        <v>789</v>
      </c>
      <c r="H18" s="65">
        <v>0</v>
      </c>
    </row>
    <row r="19" spans="1:8" ht="15.75" customHeight="1" x14ac:dyDescent="0.2">
      <c r="A19" s="164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164" t="s">
        <v>790</v>
      </c>
      <c r="B20" s="383" t="s">
        <v>791</v>
      </c>
      <c r="C20" s="384"/>
      <c r="D20" s="61" t="s">
        <v>792</v>
      </c>
      <c r="E20" s="62"/>
      <c r="F20" s="63">
        <v>3</v>
      </c>
      <c r="G20" s="64" t="s">
        <v>793</v>
      </c>
      <c r="H20" s="65">
        <v>0</v>
      </c>
    </row>
    <row r="21" spans="1:8" ht="15.75" customHeight="1" x14ac:dyDescent="0.2">
      <c r="A21" s="164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165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165" t="s">
        <v>794</v>
      </c>
      <c r="B23" s="383" t="s">
        <v>795</v>
      </c>
      <c r="C23" s="384"/>
      <c r="D23" s="61" t="s">
        <v>1386</v>
      </c>
      <c r="E23" s="62"/>
      <c r="F23" s="63">
        <v>12</v>
      </c>
      <c r="G23" s="64" t="s">
        <v>796</v>
      </c>
      <c r="H23" s="65">
        <v>0</v>
      </c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60811-01D0-41F9-83F0-F7D21489F2A4}">
  <sheetPr>
    <pageSetUpPr fitToPage="1"/>
  </sheetPr>
  <dimension ref="A1:H56"/>
  <sheetViews>
    <sheetView view="pageBreakPreview" zoomScale="115" zoomScaleNormal="100" zoomScaleSheetLayoutView="115" workbookViewId="0">
      <selection activeCell="G21" sqref="G2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103</v>
      </c>
      <c r="D3" s="407"/>
      <c r="E3" s="407"/>
      <c r="F3" s="408"/>
      <c r="G3" s="41" t="s">
        <v>29</v>
      </c>
      <c r="H3" s="54">
        <v>20</v>
      </c>
    </row>
    <row r="4" spans="1:8" ht="14.25" x14ac:dyDescent="0.2">
      <c r="A4" s="388" t="s">
        <v>26</v>
      </c>
      <c r="B4" s="389"/>
      <c r="C4" s="49" t="s">
        <v>50</v>
      </c>
      <c r="D4" s="388" t="s">
        <v>13</v>
      </c>
      <c r="E4" s="389"/>
      <c r="F4" s="390" t="s">
        <v>328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256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128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162</v>
      </c>
      <c r="E7" s="22" t="s">
        <v>163</v>
      </c>
      <c r="F7" s="52" t="s">
        <v>164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66" t="s">
        <v>797</v>
      </c>
      <c r="B10" s="385" t="s">
        <v>798</v>
      </c>
      <c r="C10" s="386"/>
      <c r="D10" s="55" t="s">
        <v>799</v>
      </c>
      <c r="E10" s="56"/>
      <c r="F10" s="57">
        <v>1577</v>
      </c>
      <c r="G10" s="58" t="s">
        <v>800</v>
      </c>
      <c r="H10" s="59">
        <v>0</v>
      </c>
    </row>
    <row r="11" spans="1:8" ht="15.75" customHeight="1" x14ac:dyDescent="0.2">
      <c r="A11" s="16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68" t="s">
        <v>801</v>
      </c>
      <c r="B12" s="383" t="s">
        <v>802</v>
      </c>
      <c r="C12" s="384"/>
      <c r="D12" s="61" t="s">
        <v>803</v>
      </c>
      <c r="E12" s="62"/>
      <c r="F12" s="63">
        <v>8</v>
      </c>
      <c r="G12" s="64" t="s">
        <v>804</v>
      </c>
      <c r="H12" s="65">
        <v>0</v>
      </c>
    </row>
    <row r="13" spans="1:8" ht="15.75" customHeight="1" x14ac:dyDescent="0.2">
      <c r="A13" s="16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69" t="s">
        <v>805</v>
      </c>
      <c r="B14" s="383" t="s">
        <v>389</v>
      </c>
      <c r="C14" s="384"/>
      <c r="D14" s="61" t="s">
        <v>806</v>
      </c>
      <c r="E14" s="62"/>
      <c r="F14" s="63">
        <v>172</v>
      </c>
      <c r="G14" s="64" t="s">
        <v>807</v>
      </c>
      <c r="H14" s="65">
        <v>0</v>
      </c>
    </row>
    <row r="15" spans="1:8" ht="15.75" customHeight="1" x14ac:dyDescent="0.2">
      <c r="A15" s="169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169" t="s">
        <v>808</v>
      </c>
      <c r="B16" s="383" t="s">
        <v>809</v>
      </c>
      <c r="C16" s="384"/>
      <c r="D16" s="61" t="s">
        <v>810</v>
      </c>
      <c r="E16" s="62"/>
      <c r="F16" s="63">
        <v>2</v>
      </c>
      <c r="G16" s="64" t="s">
        <v>811</v>
      </c>
      <c r="H16" s="65">
        <v>0</v>
      </c>
    </row>
    <row r="17" spans="1:8" ht="15.75" customHeight="1" x14ac:dyDescent="0.2">
      <c r="A17" s="169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69" t="s">
        <v>812</v>
      </c>
      <c r="B18" s="383" t="s">
        <v>813</v>
      </c>
      <c r="C18" s="384"/>
      <c r="D18" s="61" t="s">
        <v>814</v>
      </c>
      <c r="E18" s="66"/>
      <c r="F18" s="63">
        <v>6</v>
      </c>
      <c r="G18" s="64" t="s">
        <v>815</v>
      </c>
      <c r="H18" s="65">
        <v>0</v>
      </c>
    </row>
    <row r="19" spans="1:8" ht="15.75" customHeight="1" x14ac:dyDescent="0.2">
      <c r="A19" s="169" t="s">
        <v>816</v>
      </c>
      <c r="B19" s="383" t="s">
        <v>817</v>
      </c>
      <c r="C19" s="384"/>
      <c r="D19" s="61" t="s">
        <v>818</v>
      </c>
      <c r="E19" s="66"/>
      <c r="F19" s="63">
        <v>5</v>
      </c>
      <c r="G19" s="64" t="s">
        <v>819</v>
      </c>
      <c r="H19" s="65">
        <v>0</v>
      </c>
    </row>
    <row r="20" spans="1:8" ht="15.75" customHeight="1" x14ac:dyDescent="0.2">
      <c r="A20" s="17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70" t="s">
        <v>820</v>
      </c>
      <c r="B21" s="383" t="s">
        <v>821</v>
      </c>
      <c r="C21" s="384"/>
      <c r="D21" s="61" t="s">
        <v>1386</v>
      </c>
      <c r="E21" s="62"/>
      <c r="F21" s="63">
        <v>60</v>
      </c>
      <c r="G21" s="64" t="s">
        <v>822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B0E8-B356-4039-8950-643013512CF6}">
  <sheetPr>
    <pageSetUpPr fitToPage="1"/>
  </sheetPr>
  <dimension ref="A1:H56"/>
  <sheetViews>
    <sheetView view="pageBreakPreview" zoomScale="145" zoomScaleNormal="100" zoomScaleSheetLayoutView="145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117</v>
      </c>
      <c r="D3" s="407"/>
      <c r="E3" s="407"/>
      <c r="F3" s="408"/>
      <c r="G3" s="41" t="s">
        <v>29</v>
      </c>
      <c r="H3" s="54">
        <v>21</v>
      </c>
    </row>
    <row r="4" spans="1:8" ht="14.25" x14ac:dyDescent="0.2">
      <c r="A4" s="388" t="s">
        <v>26</v>
      </c>
      <c r="B4" s="389"/>
      <c r="C4" s="49" t="s">
        <v>51</v>
      </c>
      <c r="D4" s="388" t="s">
        <v>13</v>
      </c>
      <c r="E4" s="389"/>
      <c r="F4" s="390" t="s">
        <v>342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87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231</v>
      </c>
      <c r="E7" s="22" t="s">
        <v>232</v>
      </c>
      <c r="F7" s="52" t="s">
        <v>233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71" t="s">
        <v>823</v>
      </c>
      <c r="B10" s="385" t="s">
        <v>824</v>
      </c>
      <c r="C10" s="386"/>
      <c r="D10" s="55" t="s">
        <v>825</v>
      </c>
      <c r="E10" s="56"/>
      <c r="F10" s="57">
        <v>936</v>
      </c>
      <c r="G10" s="58" t="s">
        <v>826</v>
      </c>
      <c r="H10" s="59">
        <v>0</v>
      </c>
    </row>
    <row r="11" spans="1:8" ht="15.75" customHeight="1" x14ac:dyDescent="0.2">
      <c r="A11" s="17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73" t="s">
        <v>827</v>
      </c>
      <c r="B12" s="383" t="s">
        <v>828</v>
      </c>
      <c r="C12" s="384"/>
      <c r="D12" s="61" t="s">
        <v>829</v>
      </c>
      <c r="E12" s="62"/>
      <c r="F12" s="63">
        <v>5</v>
      </c>
      <c r="G12" s="64" t="s">
        <v>830</v>
      </c>
      <c r="H12" s="65">
        <v>0</v>
      </c>
    </row>
    <row r="13" spans="1:8" ht="15.75" customHeight="1" x14ac:dyDescent="0.2">
      <c r="A13" s="17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20" t="s">
        <v>361</v>
      </c>
      <c r="B14" s="383" t="s">
        <v>831</v>
      </c>
      <c r="C14" s="384"/>
      <c r="D14" s="61" t="s">
        <v>832</v>
      </c>
      <c r="E14" s="62"/>
      <c r="F14" s="63">
        <v>71</v>
      </c>
      <c r="G14" s="64" t="s">
        <v>833</v>
      </c>
      <c r="H14" s="65">
        <v>0</v>
      </c>
    </row>
    <row r="15" spans="1:8" ht="15.75" customHeight="1" x14ac:dyDescent="0.2">
      <c r="A15" s="174" t="s">
        <v>834</v>
      </c>
      <c r="B15" s="383" t="s">
        <v>835</v>
      </c>
      <c r="C15" s="384"/>
      <c r="D15" s="61" t="s">
        <v>836</v>
      </c>
      <c r="E15" s="62"/>
      <c r="F15" s="63">
        <v>2</v>
      </c>
      <c r="G15" s="64" t="s">
        <v>837</v>
      </c>
      <c r="H15" s="65">
        <v>0</v>
      </c>
    </row>
    <row r="16" spans="1:8" ht="15.75" customHeight="1" x14ac:dyDescent="0.2">
      <c r="A16" s="174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74" t="s">
        <v>838</v>
      </c>
      <c r="B17" s="383" t="s">
        <v>839</v>
      </c>
      <c r="C17" s="384"/>
      <c r="D17" s="61" t="s">
        <v>840</v>
      </c>
      <c r="E17" s="66"/>
      <c r="F17" s="63">
        <v>5</v>
      </c>
      <c r="G17" s="64" t="s">
        <v>841</v>
      </c>
      <c r="H17" s="65">
        <v>0</v>
      </c>
    </row>
    <row r="18" spans="1:8" ht="15.75" customHeight="1" x14ac:dyDescent="0.2">
      <c r="A18" s="175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175" t="s">
        <v>842</v>
      </c>
      <c r="B19" s="383" t="s">
        <v>843</v>
      </c>
      <c r="C19" s="384"/>
      <c r="D19" s="61" t="s">
        <v>1386</v>
      </c>
      <c r="E19" s="66"/>
      <c r="F19" s="63">
        <v>30</v>
      </c>
      <c r="G19" s="64" t="s">
        <v>844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8EE3-425D-462A-A012-D9404682A564}">
  <sheetPr>
    <pageSetUpPr fitToPage="1"/>
  </sheetPr>
  <dimension ref="A1:H56"/>
  <sheetViews>
    <sheetView view="pageBreakPreview" zoomScale="115" zoomScaleNormal="100" zoomScaleSheetLayoutView="115" workbookViewId="0">
      <selection activeCell="G19" sqref="G19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121</v>
      </c>
      <c r="D3" s="407"/>
      <c r="E3" s="407"/>
      <c r="F3" s="408"/>
      <c r="G3" s="41" t="s">
        <v>29</v>
      </c>
      <c r="H3" s="54">
        <v>22</v>
      </c>
    </row>
    <row r="4" spans="1:8" ht="14.25" x14ac:dyDescent="0.2">
      <c r="A4" s="388" t="s">
        <v>26</v>
      </c>
      <c r="B4" s="389"/>
      <c r="C4" s="49" t="s">
        <v>52</v>
      </c>
      <c r="D4" s="388" t="s">
        <v>13</v>
      </c>
      <c r="E4" s="389"/>
      <c r="F4" s="390" t="s">
        <v>346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174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152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291</v>
      </c>
      <c r="E7" s="22" t="s">
        <v>292</v>
      </c>
      <c r="F7" s="52" t="s">
        <v>293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76" t="s">
        <v>845</v>
      </c>
      <c r="B10" s="385" t="s">
        <v>846</v>
      </c>
      <c r="C10" s="386"/>
      <c r="D10" s="55" t="s">
        <v>847</v>
      </c>
      <c r="E10" s="56"/>
      <c r="F10" s="57">
        <v>1827</v>
      </c>
      <c r="G10" s="58" t="s">
        <v>848</v>
      </c>
      <c r="H10" s="59">
        <v>0</v>
      </c>
    </row>
    <row r="11" spans="1:8" ht="15.75" customHeight="1" x14ac:dyDescent="0.2">
      <c r="A11" s="17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78" t="s">
        <v>849</v>
      </c>
      <c r="B12" s="383" t="s">
        <v>850</v>
      </c>
      <c r="C12" s="384"/>
      <c r="D12" s="61" t="s">
        <v>851</v>
      </c>
      <c r="E12" s="62"/>
      <c r="F12" s="63">
        <v>10</v>
      </c>
      <c r="G12" s="64" t="s">
        <v>852</v>
      </c>
      <c r="H12" s="65">
        <v>0</v>
      </c>
    </row>
    <row r="13" spans="1:8" ht="15.75" customHeight="1" x14ac:dyDescent="0.2">
      <c r="A13" s="17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79" t="s">
        <v>853</v>
      </c>
      <c r="B14" s="383" t="s">
        <v>854</v>
      </c>
      <c r="C14" s="384"/>
      <c r="D14" s="61" t="s">
        <v>855</v>
      </c>
      <c r="E14" s="62"/>
      <c r="F14" s="63">
        <v>60</v>
      </c>
      <c r="G14" s="64" t="s">
        <v>856</v>
      </c>
      <c r="H14" s="65">
        <v>0</v>
      </c>
    </row>
    <row r="15" spans="1:8" ht="15.75" customHeight="1" x14ac:dyDescent="0.2">
      <c r="A15" s="179" t="s">
        <v>857</v>
      </c>
      <c r="B15" s="383" t="s">
        <v>389</v>
      </c>
      <c r="C15" s="384"/>
      <c r="D15" s="61" t="s">
        <v>858</v>
      </c>
      <c r="E15" s="62"/>
      <c r="F15" s="63">
        <v>117</v>
      </c>
      <c r="G15" s="64" t="s">
        <v>859</v>
      </c>
      <c r="H15" s="65">
        <v>0</v>
      </c>
    </row>
    <row r="16" spans="1:8" ht="15.75" customHeight="1" x14ac:dyDescent="0.2">
      <c r="A16" s="179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79" t="s">
        <v>860</v>
      </c>
      <c r="B17" s="383" t="s">
        <v>861</v>
      </c>
      <c r="C17" s="384"/>
      <c r="D17" s="61" t="s">
        <v>862</v>
      </c>
      <c r="E17" s="66"/>
      <c r="F17" s="63">
        <v>1</v>
      </c>
      <c r="G17" s="64" t="s">
        <v>863</v>
      </c>
      <c r="H17" s="65">
        <v>0</v>
      </c>
    </row>
    <row r="18" spans="1:8" ht="15.75" customHeight="1" x14ac:dyDescent="0.2">
      <c r="A18" s="180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180" t="s">
        <v>864</v>
      </c>
      <c r="B19" s="383" t="s">
        <v>865</v>
      </c>
      <c r="C19" s="384"/>
      <c r="D19" s="61" t="s">
        <v>1386</v>
      </c>
      <c r="E19" s="66"/>
      <c r="F19" s="63">
        <v>24</v>
      </c>
      <c r="G19" s="64" t="s">
        <v>866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032A-E9C6-4A6D-AA7A-A6F287ACE7C2}">
  <sheetPr>
    <pageSetUpPr fitToPage="1"/>
  </sheetPr>
  <dimension ref="A1:H56"/>
  <sheetViews>
    <sheetView view="pageBreakPreview" zoomScale="115" zoomScaleNormal="100" zoomScaleSheetLayoutView="115" workbookViewId="0">
      <selection sqref="A1:H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120</v>
      </c>
      <c r="D3" s="407"/>
      <c r="E3" s="407"/>
      <c r="F3" s="408"/>
      <c r="G3" s="41" t="s">
        <v>29</v>
      </c>
      <c r="H3" s="54">
        <v>23</v>
      </c>
    </row>
    <row r="4" spans="1:8" ht="14.25" x14ac:dyDescent="0.2">
      <c r="A4" s="388" t="s">
        <v>26</v>
      </c>
      <c r="B4" s="389"/>
      <c r="C4" s="49" t="s">
        <v>53</v>
      </c>
      <c r="D4" s="388" t="s">
        <v>13</v>
      </c>
      <c r="E4" s="389"/>
      <c r="F4" s="390" t="s">
        <v>345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1698</v>
      </c>
      <c r="E5" s="22" t="s">
        <v>12</v>
      </c>
      <c r="F5" s="47">
        <v>1817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155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294</v>
      </c>
      <c r="E7" s="22" t="s">
        <v>295</v>
      </c>
      <c r="F7" s="52" t="s">
        <v>296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81" t="s">
        <v>867</v>
      </c>
      <c r="B10" s="385" t="s">
        <v>868</v>
      </c>
      <c r="C10" s="386"/>
      <c r="D10" s="55" t="s">
        <v>869</v>
      </c>
      <c r="E10" s="56"/>
      <c r="F10" s="57">
        <v>1097</v>
      </c>
      <c r="G10" s="58" t="s">
        <v>870</v>
      </c>
      <c r="H10" s="59">
        <v>0</v>
      </c>
    </row>
    <row r="11" spans="1:8" ht="15.75" customHeight="1" x14ac:dyDescent="0.2">
      <c r="A11" s="18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82" t="s">
        <v>871</v>
      </c>
      <c r="B12" s="383" t="s">
        <v>872</v>
      </c>
      <c r="C12" s="384"/>
      <c r="D12" s="61" t="s">
        <v>873</v>
      </c>
      <c r="E12" s="62"/>
      <c r="F12" s="63">
        <v>6</v>
      </c>
      <c r="G12" s="64" t="s">
        <v>874</v>
      </c>
      <c r="H12" s="65">
        <v>0</v>
      </c>
    </row>
    <row r="13" spans="1:8" ht="15.75" customHeight="1" x14ac:dyDescent="0.2">
      <c r="A13" s="182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82" t="s">
        <v>875</v>
      </c>
      <c r="B14" s="383" t="s">
        <v>876</v>
      </c>
      <c r="C14" s="384"/>
      <c r="D14" s="61" t="s">
        <v>877</v>
      </c>
      <c r="E14" s="62"/>
      <c r="F14" s="63">
        <v>1097</v>
      </c>
      <c r="G14" s="64" t="s">
        <v>878</v>
      </c>
      <c r="H14" s="65">
        <v>0</v>
      </c>
    </row>
    <row r="15" spans="1:8" ht="15.75" customHeight="1" x14ac:dyDescent="0.2">
      <c r="A15" s="182" t="s">
        <v>879</v>
      </c>
      <c r="B15" s="383" t="s">
        <v>880</v>
      </c>
      <c r="C15" s="384"/>
      <c r="D15" s="61" t="s">
        <v>881</v>
      </c>
      <c r="E15" s="62"/>
      <c r="F15" s="63">
        <v>68</v>
      </c>
      <c r="G15" s="64" t="s">
        <v>882</v>
      </c>
      <c r="H15" s="65">
        <v>0</v>
      </c>
    </row>
    <row r="16" spans="1:8" ht="15.75" customHeight="1" x14ac:dyDescent="0.2">
      <c r="A16" s="183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83" t="s">
        <v>883</v>
      </c>
      <c r="B17" s="383" t="s">
        <v>884</v>
      </c>
      <c r="C17" s="384"/>
      <c r="D17" s="61" t="s">
        <v>885</v>
      </c>
      <c r="E17" s="66"/>
      <c r="F17" s="63">
        <v>3</v>
      </c>
      <c r="G17" s="64" t="s">
        <v>886</v>
      </c>
      <c r="H17" s="65">
        <v>0</v>
      </c>
    </row>
    <row r="18" spans="1:8" ht="15.75" customHeight="1" x14ac:dyDescent="0.2">
      <c r="A18" s="60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60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79DA-4FDA-44C4-90A0-7AB92BCB8FA8}">
  <sheetPr>
    <pageSetUpPr fitToPage="1"/>
  </sheetPr>
  <dimension ref="A1:H56"/>
  <sheetViews>
    <sheetView view="pageBreakPreview" zoomScale="115" zoomScaleNormal="100" zoomScaleSheetLayoutView="115" workbookViewId="0">
      <selection activeCell="H26" sqref="A26:H2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107</v>
      </c>
      <c r="D3" s="407"/>
      <c r="E3" s="407"/>
      <c r="F3" s="408"/>
      <c r="G3" s="41" t="s">
        <v>29</v>
      </c>
      <c r="H3" s="54">
        <v>24</v>
      </c>
    </row>
    <row r="4" spans="1:8" ht="14.25" x14ac:dyDescent="0.2">
      <c r="A4" s="388" t="s">
        <v>26</v>
      </c>
      <c r="B4" s="389"/>
      <c r="C4" s="49" t="s">
        <v>54</v>
      </c>
      <c r="D4" s="388" t="s">
        <v>13</v>
      </c>
      <c r="E4" s="389"/>
      <c r="F4" s="390" t="s">
        <v>332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312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145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255</v>
      </c>
      <c r="E7" s="22" t="s">
        <v>256</v>
      </c>
      <c r="F7" s="52" t="s">
        <v>257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84" t="s">
        <v>887</v>
      </c>
      <c r="B10" s="385" t="s">
        <v>888</v>
      </c>
      <c r="C10" s="386"/>
      <c r="D10" s="55" t="s">
        <v>889</v>
      </c>
      <c r="E10" s="56"/>
      <c r="F10" s="57">
        <v>2267</v>
      </c>
      <c r="G10" s="58" t="s">
        <v>890</v>
      </c>
      <c r="H10" s="59">
        <v>0</v>
      </c>
    </row>
    <row r="11" spans="1:8" ht="15.75" customHeight="1" x14ac:dyDescent="0.2">
      <c r="A11" s="18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86" t="s">
        <v>891</v>
      </c>
      <c r="B12" s="383" t="s">
        <v>892</v>
      </c>
      <c r="C12" s="384"/>
      <c r="D12" s="61" t="s">
        <v>893</v>
      </c>
      <c r="E12" s="62"/>
      <c r="F12" s="63">
        <v>12</v>
      </c>
      <c r="G12" s="64" t="s">
        <v>894</v>
      </c>
      <c r="H12" s="65">
        <v>0</v>
      </c>
    </row>
    <row r="13" spans="1:8" ht="15.75" customHeight="1" x14ac:dyDescent="0.2">
      <c r="A13" s="187" t="s">
        <v>895</v>
      </c>
      <c r="B13" s="383" t="s">
        <v>896</v>
      </c>
      <c r="C13" s="384"/>
      <c r="D13" s="61" t="s">
        <v>897</v>
      </c>
      <c r="E13" s="62"/>
      <c r="F13" s="63">
        <v>137</v>
      </c>
      <c r="G13" s="64" t="s">
        <v>898</v>
      </c>
      <c r="H13" s="65">
        <v>0</v>
      </c>
    </row>
    <row r="14" spans="1:8" ht="15.75" customHeight="1" x14ac:dyDescent="0.2">
      <c r="A14" s="187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187" t="s">
        <v>899</v>
      </c>
      <c r="B15" s="383" t="s">
        <v>389</v>
      </c>
      <c r="C15" s="384"/>
      <c r="D15" s="61" t="s">
        <v>900</v>
      </c>
      <c r="E15" s="62"/>
      <c r="F15" s="63">
        <v>75</v>
      </c>
      <c r="G15" s="64" t="s">
        <v>901</v>
      </c>
      <c r="H15" s="65">
        <v>0</v>
      </c>
    </row>
    <row r="16" spans="1:8" ht="15.75" customHeight="1" x14ac:dyDescent="0.2">
      <c r="A16" s="187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87" t="s">
        <v>902</v>
      </c>
      <c r="B17" s="383" t="s">
        <v>903</v>
      </c>
      <c r="C17" s="384"/>
      <c r="D17" s="61" t="s">
        <v>904</v>
      </c>
      <c r="E17" s="66"/>
      <c r="F17" s="63">
        <v>158</v>
      </c>
      <c r="G17" s="64" t="s">
        <v>905</v>
      </c>
      <c r="H17" s="65">
        <v>0</v>
      </c>
    </row>
    <row r="18" spans="1:8" ht="15.75" customHeight="1" x14ac:dyDescent="0.2">
      <c r="A18" s="187" t="s">
        <v>906</v>
      </c>
      <c r="B18" s="383" t="s">
        <v>907</v>
      </c>
      <c r="C18" s="384"/>
      <c r="D18" s="61" t="s">
        <v>908</v>
      </c>
      <c r="E18" s="66"/>
      <c r="F18" s="63">
        <v>5</v>
      </c>
      <c r="G18" s="64" t="s">
        <v>909</v>
      </c>
      <c r="H18" s="65">
        <v>0</v>
      </c>
    </row>
    <row r="19" spans="1:8" ht="15.75" customHeight="1" x14ac:dyDescent="0.2">
      <c r="A19" s="187" t="s">
        <v>910</v>
      </c>
      <c r="B19" s="383" t="s">
        <v>911</v>
      </c>
      <c r="C19" s="384"/>
      <c r="D19" s="61" t="s">
        <v>912</v>
      </c>
      <c r="E19" s="66"/>
      <c r="F19" s="63">
        <v>3</v>
      </c>
      <c r="G19" s="64" t="s">
        <v>913</v>
      </c>
      <c r="H19" s="65">
        <v>0</v>
      </c>
    </row>
    <row r="20" spans="1:8" ht="15.75" customHeight="1" x14ac:dyDescent="0.2">
      <c r="A20" s="187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87" t="s">
        <v>914</v>
      </c>
      <c r="B21" s="383" t="s">
        <v>915</v>
      </c>
      <c r="C21" s="384"/>
      <c r="D21" s="61" t="s">
        <v>916</v>
      </c>
      <c r="E21" s="62"/>
      <c r="F21" s="63">
        <v>5</v>
      </c>
      <c r="G21" s="64" t="s">
        <v>917</v>
      </c>
      <c r="H21" s="65">
        <v>0</v>
      </c>
    </row>
    <row r="22" spans="1:8" ht="15.75" customHeight="1" x14ac:dyDescent="0.2">
      <c r="A22" s="187" t="s">
        <v>373</v>
      </c>
      <c r="B22" s="383" t="s">
        <v>374</v>
      </c>
      <c r="C22" s="384"/>
      <c r="D22" s="61" t="s">
        <v>370</v>
      </c>
      <c r="E22" s="62"/>
      <c r="F22" s="63">
        <v>1</v>
      </c>
      <c r="G22" s="64" t="s">
        <v>356</v>
      </c>
      <c r="H22" s="65">
        <v>0</v>
      </c>
    </row>
    <row r="23" spans="1:8" ht="15.75" customHeight="1" x14ac:dyDescent="0.2">
      <c r="A23" s="187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188" t="s">
        <v>375</v>
      </c>
      <c r="B24" s="383" t="s">
        <v>376</v>
      </c>
      <c r="C24" s="384"/>
      <c r="D24" s="61" t="s">
        <v>1386</v>
      </c>
      <c r="E24" s="62"/>
      <c r="F24" s="63">
        <v>90</v>
      </c>
      <c r="G24" s="64" t="s">
        <v>356</v>
      </c>
      <c r="H24" s="65">
        <v>0</v>
      </c>
    </row>
    <row r="25" spans="1:8" ht="15.75" customHeight="1" x14ac:dyDescent="0.2">
      <c r="A25" s="188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188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3BA7-6045-4838-B189-44BE92D765C1}">
  <sheetPr>
    <pageSetUpPr fitToPage="1"/>
  </sheetPr>
  <dimension ref="A1:H56"/>
  <sheetViews>
    <sheetView view="pageBreakPreview" zoomScale="130" zoomScaleNormal="100" zoomScaleSheetLayoutView="130" workbookViewId="0">
      <selection activeCell="F15" sqref="F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123</v>
      </c>
      <c r="D3" s="407"/>
      <c r="E3" s="407"/>
      <c r="F3" s="408"/>
      <c r="G3" s="41" t="s">
        <v>29</v>
      </c>
      <c r="H3" s="54">
        <v>25</v>
      </c>
    </row>
    <row r="4" spans="1:8" ht="14.25" x14ac:dyDescent="0.2">
      <c r="A4" s="388" t="s">
        <v>26</v>
      </c>
      <c r="B4" s="389"/>
      <c r="C4" s="49" t="s">
        <v>55</v>
      </c>
      <c r="D4" s="388" t="s">
        <v>13</v>
      </c>
      <c r="E4" s="389"/>
      <c r="F4" s="390" t="s">
        <v>348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996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261</v>
      </c>
      <c r="E7" s="22" t="s">
        <v>262</v>
      </c>
      <c r="F7" s="52" t="s">
        <v>263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89" t="s">
        <v>918</v>
      </c>
      <c r="B10" s="385" t="s">
        <v>919</v>
      </c>
      <c r="C10" s="386"/>
      <c r="D10" s="55" t="s">
        <v>920</v>
      </c>
      <c r="E10" s="56"/>
      <c r="F10" s="57">
        <v>6041</v>
      </c>
      <c r="G10" s="58" t="s">
        <v>921</v>
      </c>
      <c r="H10" s="59">
        <v>0</v>
      </c>
    </row>
    <row r="11" spans="1:8" ht="15.75" customHeight="1" x14ac:dyDescent="0.2">
      <c r="A11" s="19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91" t="s">
        <v>922</v>
      </c>
      <c r="B12" s="383" t="s">
        <v>923</v>
      </c>
      <c r="C12" s="384"/>
      <c r="D12" s="61" t="s">
        <v>924</v>
      </c>
      <c r="E12" s="62"/>
      <c r="F12" s="63">
        <v>31</v>
      </c>
      <c r="G12" s="64" t="s">
        <v>925</v>
      </c>
      <c r="H12" s="65">
        <v>0</v>
      </c>
    </row>
    <row r="13" spans="1:8" ht="15.75" customHeight="1" x14ac:dyDescent="0.2">
      <c r="A13" s="192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192" t="s">
        <v>926</v>
      </c>
      <c r="B14" s="383" t="s">
        <v>389</v>
      </c>
      <c r="C14" s="384"/>
      <c r="D14" s="61" t="s">
        <v>927</v>
      </c>
      <c r="E14" s="62"/>
      <c r="F14" s="63">
        <v>476</v>
      </c>
      <c r="G14" s="64" t="s">
        <v>928</v>
      </c>
      <c r="H14" s="65">
        <v>0</v>
      </c>
    </row>
    <row r="15" spans="1:8" ht="15.75" customHeight="1" x14ac:dyDescent="0.2">
      <c r="A15" s="192" t="s">
        <v>364</v>
      </c>
      <c r="B15" s="383" t="s">
        <v>365</v>
      </c>
      <c r="C15" s="384"/>
      <c r="D15" s="61" t="s">
        <v>359</v>
      </c>
      <c r="E15" s="62"/>
      <c r="F15" s="63">
        <v>42</v>
      </c>
      <c r="G15" s="64" t="s">
        <v>356</v>
      </c>
      <c r="H15" s="65">
        <v>0</v>
      </c>
    </row>
    <row r="16" spans="1:8" ht="15.75" customHeight="1" x14ac:dyDescent="0.2">
      <c r="A16" s="192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92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92" t="s">
        <v>929</v>
      </c>
      <c r="B18" s="383" t="s">
        <v>930</v>
      </c>
      <c r="C18" s="384"/>
      <c r="D18" s="61" t="s">
        <v>931</v>
      </c>
      <c r="E18" s="66"/>
      <c r="F18" s="63">
        <v>23</v>
      </c>
      <c r="G18" s="64" t="s">
        <v>932</v>
      </c>
      <c r="H18" s="65">
        <v>0</v>
      </c>
    </row>
    <row r="19" spans="1:8" ht="15.75" customHeight="1" x14ac:dyDescent="0.2">
      <c r="A19" s="192" t="s">
        <v>373</v>
      </c>
      <c r="B19" s="383" t="s">
        <v>374</v>
      </c>
      <c r="C19" s="384"/>
      <c r="D19" s="61" t="s">
        <v>370</v>
      </c>
      <c r="E19" s="62"/>
      <c r="F19" s="63">
        <v>11</v>
      </c>
      <c r="G19" s="64" t="s">
        <v>356</v>
      </c>
      <c r="H19" s="65">
        <v>0</v>
      </c>
    </row>
    <row r="20" spans="1:8" ht="15.75" customHeight="1" x14ac:dyDescent="0.2">
      <c r="A20" s="192" t="s">
        <v>463</v>
      </c>
      <c r="B20" s="383" t="s">
        <v>464</v>
      </c>
      <c r="C20" s="384"/>
      <c r="D20" s="61" t="s">
        <v>370</v>
      </c>
      <c r="E20" s="62"/>
      <c r="F20" s="63">
        <v>2</v>
      </c>
      <c r="G20" s="64" t="s">
        <v>356</v>
      </c>
      <c r="H20" s="65">
        <v>0</v>
      </c>
    </row>
    <row r="21" spans="1:8" ht="15.75" customHeight="1" x14ac:dyDescent="0.2">
      <c r="A21" s="192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309" t="s">
        <v>375</v>
      </c>
      <c r="B22" s="383" t="s">
        <v>376</v>
      </c>
      <c r="C22" s="384"/>
      <c r="D22" s="61" t="s">
        <v>1386</v>
      </c>
      <c r="E22" s="62"/>
      <c r="F22" s="63">
        <v>420</v>
      </c>
      <c r="G22" s="64" t="s">
        <v>356</v>
      </c>
      <c r="H22" s="65">
        <v>0</v>
      </c>
    </row>
    <row r="23" spans="1:8" ht="15.75" customHeight="1" x14ac:dyDescent="0.2">
      <c r="A23" s="193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309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B0C9-85E5-409A-8727-FE84AECF1E78}">
  <sheetPr>
    <pageSetUpPr fitToPage="1"/>
  </sheetPr>
  <dimension ref="A1:H56"/>
  <sheetViews>
    <sheetView view="pageBreakPreview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111</v>
      </c>
      <c r="D3" s="407"/>
      <c r="E3" s="407"/>
      <c r="F3" s="408"/>
      <c r="G3" s="41" t="s">
        <v>29</v>
      </c>
      <c r="H3" s="54">
        <v>26</v>
      </c>
    </row>
    <row r="4" spans="1:8" ht="14.25" x14ac:dyDescent="0.2">
      <c r="A4" s="388" t="s">
        <v>26</v>
      </c>
      <c r="B4" s="389"/>
      <c r="C4" s="49" t="s">
        <v>56</v>
      </c>
      <c r="D4" s="388" t="s">
        <v>13</v>
      </c>
      <c r="E4" s="389"/>
      <c r="F4" s="390" t="s">
        <v>336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70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130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171</v>
      </c>
      <c r="E7" s="22" t="s">
        <v>172</v>
      </c>
      <c r="F7" s="52" t="s">
        <v>173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94" t="s">
        <v>933</v>
      </c>
      <c r="B10" s="385" t="s">
        <v>934</v>
      </c>
      <c r="C10" s="386"/>
      <c r="D10" s="55" t="s">
        <v>935</v>
      </c>
      <c r="E10" s="56"/>
      <c r="F10" s="57">
        <v>350</v>
      </c>
      <c r="G10" s="58" t="s">
        <v>936</v>
      </c>
      <c r="H10" s="59">
        <v>0</v>
      </c>
    </row>
    <row r="11" spans="1:8" ht="15.75" customHeight="1" x14ac:dyDescent="0.2">
      <c r="A11" s="19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96" t="s">
        <v>937</v>
      </c>
      <c r="B12" s="383" t="s">
        <v>938</v>
      </c>
      <c r="C12" s="384"/>
      <c r="D12" s="61" t="s">
        <v>939</v>
      </c>
      <c r="E12" s="62"/>
      <c r="F12" s="63">
        <v>2</v>
      </c>
      <c r="G12" s="64" t="s">
        <v>940</v>
      </c>
      <c r="H12" s="65">
        <v>0</v>
      </c>
    </row>
    <row r="13" spans="1:8" ht="15.75" customHeight="1" x14ac:dyDescent="0.2">
      <c r="A13" s="197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21" t="s">
        <v>361</v>
      </c>
      <c r="B14" s="383" t="s">
        <v>941</v>
      </c>
      <c r="C14" s="384"/>
      <c r="D14" s="61" t="s">
        <v>942</v>
      </c>
      <c r="E14" s="62"/>
      <c r="F14" s="63">
        <v>38</v>
      </c>
      <c r="G14" s="64" t="s">
        <v>943</v>
      </c>
      <c r="H14" s="65">
        <v>0</v>
      </c>
    </row>
    <row r="15" spans="1:8" ht="15.75" customHeight="1" x14ac:dyDescent="0.2">
      <c r="A15" s="197" t="s">
        <v>944</v>
      </c>
      <c r="B15" s="383" t="s">
        <v>945</v>
      </c>
      <c r="C15" s="384"/>
      <c r="D15" s="61" t="s">
        <v>946</v>
      </c>
      <c r="E15" s="62"/>
      <c r="F15" s="63">
        <v>2</v>
      </c>
      <c r="G15" s="64" t="s">
        <v>947</v>
      </c>
      <c r="H15" s="65">
        <v>0</v>
      </c>
    </row>
    <row r="16" spans="1:8" ht="15.75" customHeight="1" x14ac:dyDescent="0.2">
      <c r="A16" s="197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98" t="s">
        <v>375</v>
      </c>
      <c r="B17" s="383" t="s">
        <v>376</v>
      </c>
      <c r="C17" s="384"/>
      <c r="D17" s="61" t="s">
        <v>1386</v>
      </c>
      <c r="E17" s="62"/>
      <c r="F17" s="63">
        <v>30</v>
      </c>
      <c r="G17" s="64" t="s">
        <v>356</v>
      </c>
      <c r="H17" s="65">
        <v>0</v>
      </c>
    </row>
    <row r="18" spans="1:8" ht="15.75" customHeight="1" x14ac:dyDescent="0.2">
      <c r="A18" s="197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198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198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BAA7-C291-43B1-8F51-50E8F6E2CB12}">
  <sheetPr>
    <pageSetUpPr fitToPage="1"/>
  </sheetPr>
  <dimension ref="A1:H56"/>
  <sheetViews>
    <sheetView view="pageBreakPreview" zoomScale="115" zoomScaleNormal="100" zoomScaleSheetLayoutView="115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124</v>
      </c>
      <c r="D3" s="407"/>
      <c r="E3" s="407"/>
      <c r="F3" s="408"/>
      <c r="G3" s="41" t="s">
        <v>29</v>
      </c>
      <c r="H3" s="54">
        <v>27</v>
      </c>
    </row>
    <row r="4" spans="1:8" ht="14.25" x14ac:dyDescent="0.2">
      <c r="A4" s="388" t="s">
        <v>26</v>
      </c>
      <c r="B4" s="389"/>
      <c r="C4" s="49" t="s">
        <v>57</v>
      </c>
      <c r="D4" s="388" t="s">
        <v>13</v>
      </c>
      <c r="E4" s="389"/>
      <c r="F4" s="390" t="s">
        <v>349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43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130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174</v>
      </c>
      <c r="E7" s="22" t="s">
        <v>175</v>
      </c>
      <c r="F7" s="52" t="s">
        <v>176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99" t="s">
        <v>948</v>
      </c>
      <c r="B10" s="385" t="s">
        <v>949</v>
      </c>
      <c r="C10" s="386"/>
      <c r="D10" s="55" t="s">
        <v>950</v>
      </c>
      <c r="E10" s="56"/>
      <c r="F10" s="57">
        <v>275</v>
      </c>
      <c r="G10" s="58" t="s">
        <v>951</v>
      </c>
      <c r="H10" s="59">
        <v>0</v>
      </c>
    </row>
    <row r="11" spans="1:8" ht="15.75" customHeight="1" x14ac:dyDescent="0.2">
      <c r="A11" s="20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01" t="s">
        <v>952</v>
      </c>
      <c r="B12" s="383" t="s">
        <v>953</v>
      </c>
      <c r="C12" s="384"/>
      <c r="D12" s="61" t="s">
        <v>954</v>
      </c>
      <c r="E12" s="62"/>
      <c r="F12" s="63">
        <v>2</v>
      </c>
      <c r="G12" s="64" t="s">
        <v>955</v>
      </c>
      <c r="H12" s="65">
        <v>0</v>
      </c>
    </row>
    <row r="13" spans="1:8" ht="15.75" customHeight="1" x14ac:dyDescent="0.2">
      <c r="A13" s="202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30" t="s">
        <v>361</v>
      </c>
      <c r="B14" s="383" t="s">
        <v>956</v>
      </c>
      <c r="C14" s="384"/>
      <c r="D14" s="61" t="s">
        <v>957</v>
      </c>
      <c r="E14" s="62"/>
      <c r="F14" s="63">
        <v>38</v>
      </c>
      <c r="G14" s="64" t="s">
        <v>958</v>
      </c>
      <c r="H14" s="65">
        <v>0</v>
      </c>
    </row>
    <row r="15" spans="1:8" ht="15.75" customHeight="1" x14ac:dyDescent="0.2">
      <c r="A15" s="202" t="s">
        <v>959</v>
      </c>
      <c r="B15" s="383" t="s">
        <v>960</v>
      </c>
      <c r="C15" s="384"/>
      <c r="D15" s="61" t="s">
        <v>961</v>
      </c>
      <c r="E15" s="62"/>
      <c r="F15" s="63">
        <v>1</v>
      </c>
      <c r="G15" s="64" t="s">
        <v>962</v>
      </c>
      <c r="H15" s="65">
        <v>0</v>
      </c>
    </row>
    <row r="16" spans="1:8" ht="15.75" customHeight="1" x14ac:dyDescent="0.2">
      <c r="A16" s="202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03" t="s">
        <v>375</v>
      </c>
      <c r="B17" s="383" t="s">
        <v>376</v>
      </c>
      <c r="C17" s="384"/>
      <c r="D17" s="61" t="s">
        <v>1386</v>
      </c>
      <c r="E17" s="66"/>
      <c r="F17" s="63">
        <v>12</v>
      </c>
      <c r="G17" s="64" t="s">
        <v>356</v>
      </c>
      <c r="H17" s="65">
        <v>0</v>
      </c>
    </row>
    <row r="18" spans="1:8" ht="15.75" customHeight="1" x14ac:dyDescent="0.2">
      <c r="A18" s="203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03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67D5-EEB2-4FBB-A280-76D28813BB2E}">
  <sheetPr>
    <pageSetUpPr fitToPage="1"/>
  </sheetPr>
  <dimension ref="A1:H56"/>
  <sheetViews>
    <sheetView view="pageBreakPreview" zoomScale="115" zoomScaleNormal="100" zoomScaleSheetLayoutView="115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105</v>
      </c>
      <c r="D3" s="407"/>
      <c r="E3" s="407"/>
      <c r="F3" s="408"/>
      <c r="G3" s="41" t="s">
        <v>29</v>
      </c>
      <c r="H3" s="54">
        <v>28</v>
      </c>
    </row>
    <row r="4" spans="1:8" ht="14.25" x14ac:dyDescent="0.2">
      <c r="A4" s="388" t="s">
        <v>26</v>
      </c>
      <c r="B4" s="389"/>
      <c r="C4" s="49" t="s">
        <v>58</v>
      </c>
      <c r="D4" s="388" t="s">
        <v>13</v>
      </c>
      <c r="E4" s="389"/>
      <c r="F4" s="390" t="s">
        <v>330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63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234</v>
      </c>
      <c r="E7" s="22" t="s">
        <v>235</v>
      </c>
      <c r="F7" s="52" t="s">
        <v>236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04" t="s">
        <v>963</v>
      </c>
      <c r="B10" s="385" t="s">
        <v>964</v>
      </c>
      <c r="C10" s="386"/>
      <c r="D10" s="55" t="s">
        <v>965</v>
      </c>
      <c r="E10" s="56"/>
      <c r="F10" s="57">
        <v>378</v>
      </c>
      <c r="G10" s="58" t="s">
        <v>966</v>
      </c>
      <c r="H10" s="59">
        <v>0</v>
      </c>
    </row>
    <row r="11" spans="1:8" ht="15.75" customHeight="1" x14ac:dyDescent="0.2">
      <c r="A11" s="20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06" t="s">
        <v>967</v>
      </c>
      <c r="B12" s="383" t="s">
        <v>968</v>
      </c>
      <c r="C12" s="384"/>
      <c r="D12" s="61" t="s">
        <v>969</v>
      </c>
      <c r="E12" s="62"/>
      <c r="F12" s="63">
        <v>2</v>
      </c>
      <c r="G12" s="64" t="s">
        <v>970</v>
      </c>
      <c r="H12" s="65">
        <v>0</v>
      </c>
    </row>
    <row r="13" spans="1:8" ht="15.75" customHeight="1" x14ac:dyDescent="0.2">
      <c r="A13" s="207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31" t="s">
        <v>361</v>
      </c>
      <c r="B14" s="383" t="s">
        <v>971</v>
      </c>
      <c r="C14" s="384"/>
      <c r="D14" s="61" t="s">
        <v>972</v>
      </c>
      <c r="E14" s="62"/>
      <c r="F14" s="63">
        <v>75</v>
      </c>
      <c r="G14" s="64" t="s">
        <v>973</v>
      </c>
      <c r="H14" s="65">
        <v>0</v>
      </c>
    </row>
    <row r="15" spans="1:8" ht="15.75" customHeight="1" x14ac:dyDescent="0.2">
      <c r="A15" s="207" t="s">
        <v>974</v>
      </c>
      <c r="B15" s="383" t="s">
        <v>975</v>
      </c>
      <c r="C15" s="384"/>
      <c r="D15" s="61" t="s">
        <v>976</v>
      </c>
      <c r="E15" s="62"/>
      <c r="F15" s="63">
        <v>4</v>
      </c>
      <c r="G15" s="64" t="s">
        <v>977</v>
      </c>
      <c r="H15" s="65">
        <v>0</v>
      </c>
    </row>
    <row r="16" spans="1:8" ht="15.75" customHeight="1" x14ac:dyDescent="0.2">
      <c r="A16" s="207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07" t="s">
        <v>978</v>
      </c>
      <c r="B17" s="383" t="s">
        <v>979</v>
      </c>
      <c r="C17" s="384"/>
      <c r="D17" s="61" t="s">
        <v>980</v>
      </c>
      <c r="E17" s="66"/>
      <c r="F17" s="63">
        <v>2</v>
      </c>
      <c r="G17" s="64" t="s">
        <v>981</v>
      </c>
      <c r="H17" s="65">
        <v>0</v>
      </c>
    </row>
    <row r="18" spans="1:8" ht="15.75" customHeight="1" x14ac:dyDescent="0.2">
      <c r="A18" s="208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08" t="s">
        <v>982</v>
      </c>
      <c r="B19" s="383" t="s">
        <v>983</v>
      </c>
      <c r="C19" s="384"/>
      <c r="D19" s="61" t="s">
        <v>1386</v>
      </c>
      <c r="E19" s="66"/>
      <c r="F19" s="63">
        <v>12</v>
      </c>
      <c r="G19" s="64" t="s">
        <v>984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D58D-7B56-497F-841F-4540F7CEC525}">
  <sheetPr>
    <pageSetUpPr fitToPage="1"/>
  </sheetPr>
  <dimension ref="A1:H56"/>
  <sheetViews>
    <sheetView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88</v>
      </c>
      <c r="D3" s="407"/>
      <c r="E3" s="407"/>
      <c r="F3" s="408"/>
      <c r="G3" s="41" t="s">
        <v>29</v>
      </c>
      <c r="H3" s="54">
        <v>2</v>
      </c>
    </row>
    <row r="4" spans="1:8" ht="14.25" x14ac:dyDescent="0.2">
      <c r="A4" s="388" t="s">
        <v>26</v>
      </c>
      <c r="B4" s="389"/>
      <c r="C4" s="49" t="s">
        <v>34</v>
      </c>
      <c r="D4" s="388" t="s">
        <v>13</v>
      </c>
      <c r="E4" s="389"/>
      <c r="F4" s="390" t="s">
        <v>313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64</v>
      </c>
      <c r="E5" s="22" t="s">
        <v>12</v>
      </c>
      <c r="F5" s="47">
        <v>182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134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192</v>
      </c>
      <c r="E7" s="22" t="s">
        <v>193</v>
      </c>
      <c r="F7" s="52" t="s">
        <v>194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78" t="s">
        <v>378</v>
      </c>
      <c r="B10" s="385" t="s">
        <v>379</v>
      </c>
      <c r="C10" s="386"/>
      <c r="D10" s="55" t="s">
        <v>380</v>
      </c>
      <c r="E10" s="56"/>
      <c r="F10" s="57">
        <v>1958</v>
      </c>
      <c r="G10" s="58" t="s">
        <v>381</v>
      </c>
      <c r="H10" s="59">
        <v>0</v>
      </c>
    </row>
    <row r="11" spans="1:8" ht="15.75" customHeight="1" x14ac:dyDescent="0.2">
      <c r="A11" s="7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80" t="s">
        <v>382</v>
      </c>
      <c r="B12" s="383" t="s">
        <v>383</v>
      </c>
      <c r="C12" s="384"/>
      <c r="D12" s="61" t="s">
        <v>384</v>
      </c>
      <c r="E12" s="62"/>
      <c r="F12" s="63">
        <v>10</v>
      </c>
      <c r="G12" s="64" t="s">
        <v>385</v>
      </c>
      <c r="H12" s="65">
        <v>0</v>
      </c>
    </row>
    <row r="13" spans="1:8" ht="15.75" customHeight="1" x14ac:dyDescent="0.2">
      <c r="A13" s="81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81" t="s">
        <v>386</v>
      </c>
      <c r="B14" s="383" t="s">
        <v>389</v>
      </c>
      <c r="C14" s="384"/>
      <c r="D14" s="61" t="s">
        <v>387</v>
      </c>
      <c r="E14" s="62"/>
      <c r="F14" s="63">
        <v>63</v>
      </c>
      <c r="G14" s="64" t="s">
        <v>388</v>
      </c>
      <c r="H14" s="65">
        <v>0</v>
      </c>
    </row>
    <row r="15" spans="1:8" ht="15.75" customHeight="1" x14ac:dyDescent="0.2">
      <c r="A15" s="81" t="s">
        <v>364</v>
      </c>
      <c r="B15" s="383" t="s">
        <v>365</v>
      </c>
      <c r="C15" s="384"/>
      <c r="D15" s="61" t="s">
        <v>359</v>
      </c>
      <c r="E15" s="62"/>
      <c r="F15" s="63">
        <v>11</v>
      </c>
      <c r="G15" s="64" t="s">
        <v>356</v>
      </c>
      <c r="H15" s="65">
        <v>0</v>
      </c>
    </row>
    <row r="16" spans="1:8" ht="15.75" customHeight="1" x14ac:dyDescent="0.2">
      <c r="A16" s="81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81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81" t="s">
        <v>390</v>
      </c>
      <c r="B18" s="383" t="s">
        <v>391</v>
      </c>
      <c r="C18" s="384"/>
      <c r="D18" s="61" t="s">
        <v>392</v>
      </c>
      <c r="E18" s="66"/>
      <c r="F18" s="63">
        <v>6</v>
      </c>
      <c r="G18" s="64" t="s">
        <v>393</v>
      </c>
      <c r="H18" s="65">
        <v>0</v>
      </c>
    </row>
    <row r="19" spans="1:8" ht="15.75" customHeight="1" x14ac:dyDescent="0.2">
      <c r="A19" s="82" t="s">
        <v>373</v>
      </c>
      <c r="B19" s="383" t="s">
        <v>374</v>
      </c>
      <c r="C19" s="384"/>
      <c r="D19" s="61" t="s">
        <v>370</v>
      </c>
      <c r="E19" s="62"/>
      <c r="F19" s="63">
        <v>1</v>
      </c>
      <c r="G19" s="64" t="s">
        <v>394</v>
      </c>
      <c r="H19" s="65">
        <v>0</v>
      </c>
    </row>
    <row r="20" spans="1:8" ht="15.75" customHeight="1" x14ac:dyDescent="0.2">
      <c r="A20" s="82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2C7B-035C-4C88-8243-7076397F4C8F}">
  <sheetPr>
    <pageSetUpPr fitToPage="1"/>
  </sheetPr>
  <dimension ref="A1:H56"/>
  <sheetViews>
    <sheetView view="pageBreakPreview" zoomScale="115" zoomScaleNormal="100" zoomScaleSheetLayoutView="115" workbookViewId="0">
      <selection activeCell="B14" sqref="B14:C14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100</v>
      </c>
      <c r="D3" s="407"/>
      <c r="E3" s="407"/>
      <c r="F3" s="408"/>
      <c r="G3" s="41" t="s">
        <v>29</v>
      </c>
      <c r="H3" s="54">
        <v>29</v>
      </c>
    </row>
    <row r="4" spans="1:8" ht="14.25" x14ac:dyDescent="0.2">
      <c r="A4" s="388" t="s">
        <v>26</v>
      </c>
      <c r="B4" s="389"/>
      <c r="C4" s="49" t="s">
        <v>59</v>
      </c>
      <c r="D4" s="388" t="s">
        <v>13</v>
      </c>
      <c r="E4" s="389"/>
      <c r="F4" s="390" t="s">
        <v>325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56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240</v>
      </c>
      <c r="E7" s="22" t="s">
        <v>241</v>
      </c>
      <c r="F7" s="52" t="s">
        <v>242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09" t="s">
        <v>985</v>
      </c>
      <c r="B10" s="385" t="s">
        <v>986</v>
      </c>
      <c r="C10" s="386"/>
      <c r="D10" s="55" t="s">
        <v>987</v>
      </c>
      <c r="E10" s="56"/>
      <c r="F10" s="57">
        <v>280</v>
      </c>
      <c r="G10" s="58" t="s">
        <v>988</v>
      </c>
      <c r="H10" s="59">
        <v>0</v>
      </c>
    </row>
    <row r="11" spans="1:8" ht="15.75" customHeight="1" x14ac:dyDescent="0.2">
      <c r="A11" s="21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11" t="s">
        <v>989</v>
      </c>
      <c r="B12" s="383" t="s">
        <v>990</v>
      </c>
      <c r="C12" s="384"/>
      <c r="D12" s="61" t="s">
        <v>991</v>
      </c>
      <c r="E12" s="62"/>
      <c r="F12" s="63">
        <v>2</v>
      </c>
      <c r="G12" s="64" t="s">
        <v>992</v>
      </c>
      <c r="H12" s="65">
        <v>0</v>
      </c>
    </row>
    <row r="13" spans="1:8" ht="15.75" customHeight="1" x14ac:dyDescent="0.2">
      <c r="A13" s="212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32" t="s">
        <v>361</v>
      </c>
      <c r="B14" s="383" t="s">
        <v>993</v>
      </c>
      <c r="C14" s="384"/>
      <c r="D14" s="61" t="s">
        <v>994</v>
      </c>
      <c r="E14" s="62"/>
      <c r="F14" s="63">
        <v>38</v>
      </c>
      <c r="G14" s="64" t="s">
        <v>995</v>
      </c>
      <c r="H14" s="65">
        <v>0</v>
      </c>
    </row>
    <row r="15" spans="1:8" ht="15.75" customHeight="1" x14ac:dyDescent="0.2">
      <c r="A15" s="212" t="s">
        <v>996</v>
      </c>
      <c r="B15" s="383" t="s">
        <v>997</v>
      </c>
      <c r="C15" s="384"/>
      <c r="D15" s="61" t="s">
        <v>998</v>
      </c>
      <c r="E15" s="62"/>
      <c r="F15" s="63">
        <v>2</v>
      </c>
      <c r="G15" s="64" t="s">
        <v>999</v>
      </c>
      <c r="H15" s="65">
        <v>0</v>
      </c>
    </row>
    <row r="16" spans="1:8" ht="15.75" customHeight="1" x14ac:dyDescent="0.2">
      <c r="A16" s="212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12" t="s">
        <v>1000</v>
      </c>
      <c r="B17" s="383" t="s">
        <v>1001</v>
      </c>
      <c r="C17" s="384"/>
      <c r="D17" s="61" t="s">
        <v>1002</v>
      </c>
      <c r="E17" s="66"/>
      <c r="F17" s="63">
        <v>2</v>
      </c>
      <c r="G17" s="64" t="s">
        <v>1003</v>
      </c>
      <c r="H17" s="65">
        <v>0</v>
      </c>
    </row>
    <row r="18" spans="1:8" ht="15.75" customHeight="1" x14ac:dyDescent="0.2">
      <c r="A18" s="212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13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13" t="s">
        <v>1004</v>
      </c>
      <c r="B20" s="383" t="s">
        <v>1005</v>
      </c>
      <c r="C20" s="384"/>
      <c r="D20" s="61" t="s">
        <v>1386</v>
      </c>
      <c r="E20" s="62"/>
      <c r="F20" s="63">
        <v>24</v>
      </c>
      <c r="G20" s="64" t="s">
        <v>1006</v>
      </c>
      <c r="H20" s="65">
        <v>0</v>
      </c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003A-80E4-48CE-9C0E-4BDB9041D8F4}">
  <sheetPr>
    <pageSetUpPr fitToPage="1"/>
  </sheetPr>
  <dimension ref="A1:H56"/>
  <sheetViews>
    <sheetView view="pageBreakPreview" zoomScale="130" zoomScaleNormal="100" zoomScaleSheetLayoutView="130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92</v>
      </c>
      <c r="D3" s="407"/>
      <c r="E3" s="407"/>
      <c r="F3" s="408"/>
      <c r="G3" s="41" t="s">
        <v>29</v>
      </c>
      <c r="H3" s="54">
        <v>30</v>
      </c>
    </row>
    <row r="4" spans="1:8" ht="14.25" x14ac:dyDescent="0.2">
      <c r="A4" s="388" t="s">
        <v>26</v>
      </c>
      <c r="B4" s="389"/>
      <c r="C4" s="49" t="s">
        <v>60</v>
      </c>
      <c r="D4" s="388" t="s">
        <v>13</v>
      </c>
      <c r="E4" s="389"/>
      <c r="F4" s="390" t="s">
        <v>317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50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150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273</v>
      </c>
      <c r="E7" s="22" t="s">
        <v>274</v>
      </c>
      <c r="F7" s="52" t="s">
        <v>275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14" t="s">
        <v>1007</v>
      </c>
      <c r="B10" s="385" t="s">
        <v>1008</v>
      </c>
      <c r="C10" s="386"/>
      <c r="D10" s="55" t="s">
        <v>1009</v>
      </c>
      <c r="E10" s="56"/>
      <c r="F10" s="57">
        <v>250</v>
      </c>
      <c r="G10" s="58" t="s">
        <v>1010</v>
      </c>
      <c r="H10" s="59">
        <v>0</v>
      </c>
    </row>
    <row r="11" spans="1:8" ht="15.75" customHeight="1" x14ac:dyDescent="0.2">
      <c r="A11" s="21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16" t="s">
        <v>1011</v>
      </c>
      <c r="B12" s="383" t="s">
        <v>1012</v>
      </c>
      <c r="C12" s="384"/>
      <c r="D12" s="61" t="s">
        <v>1013</v>
      </c>
      <c r="E12" s="62"/>
      <c r="F12" s="63">
        <v>2</v>
      </c>
      <c r="G12" s="64" t="s">
        <v>1014</v>
      </c>
      <c r="H12" s="65">
        <v>0</v>
      </c>
    </row>
    <row r="13" spans="1:8" ht="15.75" customHeight="1" x14ac:dyDescent="0.2">
      <c r="A13" s="217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17" t="s">
        <v>1015</v>
      </c>
      <c r="B14" s="383" t="s">
        <v>1016</v>
      </c>
      <c r="C14" s="384"/>
      <c r="D14" s="61" t="s">
        <v>1017</v>
      </c>
      <c r="E14" s="62"/>
      <c r="F14" s="63">
        <v>10</v>
      </c>
      <c r="G14" s="64" t="s">
        <v>1018</v>
      </c>
      <c r="H14" s="65">
        <v>0</v>
      </c>
    </row>
    <row r="15" spans="1:8" ht="15.75" customHeight="1" x14ac:dyDescent="0.2">
      <c r="A15" s="322" t="s">
        <v>361</v>
      </c>
      <c r="B15" s="383" t="s">
        <v>1019</v>
      </c>
      <c r="C15" s="384"/>
      <c r="D15" s="61" t="s">
        <v>1020</v>
      </c>
      <c r="E15" s="62"/>
      <c r="F15" s="63">
        <v>38</v>
      </c>
      <c r="G15" s="64" t="s">
        <v>1021</v>
      </c>
      <c r="H15" s="65">
        <v>0</v>
      </c>
    </row>
    <row r="16" spans="1:8" ht="15.75" customHeight="1" x14ac:dyDescent="0.2">
      <c r="A16" s="217" t="s">
        <v>1022</v>
      </c>
      <c r="B16" s="383" t="s">
        <v>1023</v>
      </c>
      <c r="C16" s="384"/>
      <c r="D16" s="61" t="s">
        <v>1024</v>
      </c>
      <c r="E16" s="62"/>
      <c r="F16" s="63">
        <v>1</v>
      </c>
      <c r="G16" s="64" t="s">
        <v>1025</v>
      </c>
      <c r="H16" s="65">
        <v>0</v>
      </c>
    </row>
    <row r="17" spans="1:8" ht="15.75" customHeight="1" x14ac:dyDescent="0.2">
      <c r="A17" s="217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217" t="s">
        <v>1026</v>
      </c>
      <c r="B18" s="383" t="s">
        <v>1027</v>
      </c>
      <c r="C18" s="384"/>
      <c r="D18" s="61" t="s">
        <v>1028</v>
      </c>
      <c r="E18" s="66"/>
      <c r="F18" s="63">
        <v>2</v>
      </c>
      <c r="G18" s="64" t="s">
        <v>1029</v>
      </c>
      <c r="H18" s="65">
        <v>0</v>
      </c>
    </row>
    <row r="19" spans="1:8" ht="15.75" customHeight="1" x14ac:dyDescent="0.2">
      <c r="A19" s="218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18" t="s">
        <v>1030</v>
      </c>
      <c r="B20" s="383" t="s">
        <v>1031</v>
      </c>
      <c r="C20" s="384"/>
      <c r="D20" s="61" t="s">
        <v>1386</v>
      </c>
      <c r="E20" s="62"/>
      <c r="F20" s="63">
        <v>12</v>
      </c>
      <c r="G20" s="64" t="s">
        <v>1032</v>
      </c>
      <c r="H20" s="65">
        <v>0</v>
      </c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343F-6297-4B81-98B7-3380188CB78A}">
  <sheetPr>
    <pageSetUpPr fitToPage="1"/>
  </sheetPr>
  <dimension ref="A1:H56"/>
  <sheetViews>
    <sheetView view="pageBreakPreview" zoomScaleNormal="100" zoomScaleSheetLayoutView="100" workbookViewId="0">
      <selection activeCell="A17" sqref="A17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80</v>
      </c>
      <c r="D3" s="407"/>
      <c r="E3" s="407"/>
      <c r="F3" s="408"/>
      <c r="G3" s="41" t="s">
        <v>29</v>
      </c>
      <c r="H3" s="54">
        <v>31</v>
      </c>
    </row>
    <row r="4" spans="1:8" ht="14.25" x14ac:dyDescent="0.2">
      <c r="A4" s="388" t="s">
        <v>26</v>
      </c>
      <c r="B4" s="389"/>
      <c r="C4" s="49" t="s">
        <v>61</v>
      </c>
      <c r="D4" s="388" t="s">
        <v>13</v>
      </c>
      <c r="E4" s="389"/>
      <c r="F4" s="390" t="s">
        <v>305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418</v>
      </c>
      <c r="E5" s="22" t="s">
        <v>12</v>
      </c>
      <c r="F5" s="47">
        <v>694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213</v>
      </c>
      <c r="E7" s="22" t="s">
        <v>214</v>
      </c>
      <c r="F7" s="52" t="s">
        <v>215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19" t="s">
        <v>1033</v>
      </c>
      <c r="B10" s="385" t="s">
        <v>1034</v>
      </c>
      <c r="C10" s="386"/>
      <c r="D10" s="55" t="s">
        <v>1035</v>
      </c>
      <c r="E10" s="56"/>
      <c r="F10" s="57">
        <v>1656</v>
      </c>
      <c r="G10" s="58" t="s">
        <v>1036</v>
      </c>
      <c r="H10" s="59">
        <v>0</v>
      </c>
    </row>
    <row r="11" spans="1:8" ht="15.75" customHeight="1" x14ac:dyDescent="0.2">
      <c r="A11" s="22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21" t="s">
        <v>1037</v>
      </c>
      <c r="B12" s="383" t="s">
        <v>1038</v>
      </c>
      <c r="C12" s="384"/>
      <c r="D12" s="61" t="s">
        <v>1039</v>
      </c>
      <c r="E12" s="62"/>
      <c r="F12" s="63">
        <v>9</v>
      </c>
      <c r="G12" s="64" t="s">
        <v>1040</v>
      </c>
      <c r="H12" s="65">
        <v>0</v>
      </c>
    </row>
    <row r="13" spans="1:8" ht="15.75" customHeight="1" x14ac:dyDescent="0.2">
      <c r="A13" s="222" t="s">
        <v>1041</v>
      </c>
      <c r="B13" s="383" t="s">
        <v>1042</v>
      </c>
      <c r="C13" s="384"/>
      <c r="D13" s="61" t="s">
        <v>1043</v>
      </c>
      <c r="E13" s="62"/>
      <c r="F13" s="63">
        <v>116</v>
      </c>
      <c r="G13" s="64" t="s">
        <v>1044</v>
      </c>
      <c r="H13" s="65">
        <v>0</v>
      </c>
    </row>
    <row r="14" spans="1:8" ht="15.75" customHeight="1" x14ac:dyDescent="0.2">
      <c r="A14" s="222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222" t="s">
        <v>1045</v>
      </c>
      <c r="B15" s="383" t="s">
        <v>1046</v>
      </c>
      <c r="C15" s="384"/>
      <c r="D15" s="61" t="s">
        <v>1047</v>
      </c>
      <c r="E15" s="62"/>
      <c r="F15" s="63">
        <v>60</v>
      </c>
      <c r="G15" s="64" t="s">
        <v>1048</v>
      </c>
      <c r="H15" s="65">
        <v>0</v>
      </c>
    </row>
    <row r="16" spans="1:8" ht="15.75" customHeight="1" x14ac:dyDescent="0.2">
      <c r="A16" s="323" t="s">
        <v>361</v>
      </c>
      <c r="B16" s="383" t="s">
        <v>1049</v>
      </c>
      <c r="C16" s="384"/>
      <c r="D16" s="61" t="s">
        <v>1050</v>
      </c>
      <c r="E16" s="62"/>
      <c r="F16" s="63">
        <v>73</v>
      </c>
      <c r="G16" s="64" t="s">
        <v>1051</v>
      </c>
      <c r="H16" s="65">
        <v>0</v>
      </c>
    </row>
    <row r="17" spans="1:8" ht="15.75" customHeight="1" x14ac:dyDescent="0.2">
      <c r="A17" s="222" t="s">
        <v>1052</v>
      </c>
      <c r="B17" s="383" t="s">
        <v>1053</v>
      </c>
      <c r="C17" s="384"/>
      <c r="D17" s="61" t="s">
        <v>1054</v>
      </c>
      <c r="E17" s="66"/>
      <c r="F17" s="63">
        <v>29</v>
      </c>
      <c r="G17" s="64" t="s">
        <v>1055</v>
      </c>
      <c r="H17" s="65">
        <v>0</v>
      </c>
    </row>
    <row r="18" spans="1:8" ht="15.75" customHeight="1" x14ac:dyDescent="0.2">
      <c r="A18" s="222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22" t="s">
        <v>1056</v>
      </c>
      <c r="B19" s="383" t="s">
        <v>1057</v>
      </c>
      <c r="C19" s="384"/>
      <c r="D19" s="61" t="s">
        <v>1058</v>
      </c>
      <c r="E19" s="66"/>
      <c r="F19" s="63">
        <v>14</v>
      </c>
      <c r="G19" s="64" t="s">
        <v>1059</v>
      </c>
      <c r="H19" s="65">
        <v>0</v>
      </c>
    </row>
    <row r="20" spans="1:8" ht="15.75" customHeight="1" x14ac:dyDescent="0.2">
      <c r="A20" s="222" t="s">
        <v>1060</v>
      </c>
      <c r="B20" s="383" t="s">
        <v>1061</v>
      </c>
      <c r="C20" s="384"/>
      <c r="D20" s="61" t="s">
        <v>1062</v>
      </c>
      <c r="E20" s="62"/>
      <c r="F20" s="63">
        <v>6</v>
      </c>
      <c r="G20" s="64" t="s">
        <v>1063</v>
      </c>
      <c r="H20" s="65">
        <v>0</v>
      </c>
    </row>
    <row r="21" spans="1:8" ht="15.75" customHeight="1" x14ac:dyDescent="0.2">
      <c r="A21" s="223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223" t="s">
        <v>1064</v>
      </c>
      <c r="B22" s="383" t="s">
        <v>1065</v>
      </c>
      <c r="C22" s="384"/>
      <c r="D22" s="61" t="s">
        <v>1386</v>
      </c>
      <c r="E22" s="62"/>
      <c r="F22" s="63">
        <v>132</v>
      </c>
      <c r="G22" s="64" t="s">
        <v>1066</v>
      </c>
      <c r="H22" s="65">
        <v>0</v>
      </c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EC97-FC2D-4A0E-A78A-2CA2794E8461}">
  <sheetPr>
    <pageSetUpPr fitToPage="1"/>
  </sheetPr>
  <dimension ref="A1:H56"/>
  <sheetViews>
    <sheetView view="pageBreakPreview" zoomScale="115" zoomScaleNormal="100" zoomScaleSheetLayoutView="115" workbookViewId="0">
      <selection activeCell="A17" sqref="A17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93</v>
      </c>
      <c r="D3" s="407"/>
      <c r="E3" s="407"/>
      <c r="F3" s="408"/>
      <c r="G3" s="41" t="s">
        <v>29</v>
      </c>
      <c r="H3" s="54">
        <v>32</v>
      </c>
    </row>
    <row r="4" spans="1:8" ht="14.25" x14ac:dyDescent="0.2">
      <c r="A4" s="388" t="s">
        <v>26</v>
      </c>
      <c r="B4" s="389"/>
      <c r="C4" s="49" t="s">
        <v>62</v>
      </c>
      <c r="D4" s="388" t="s">
        <v>13</v>
      </c>
      <c r="E4" s="389"/>
      <c r="F4" s="390" t="s">
        <v>318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63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143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246</v>
      </c>
      <c r="E7" s="22" t="s">
        <v>247</v>
      </c>
      <c r="F7" s="52" t="s">
        <v>248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24" t="s">
        <v>1067</v>
      </c>
      <c r="B10" s="385" t="s">
        <v>1068</v>
      </c>
      <c r="C10" s="386"/>
      <c r="D10" s="55" t="s">
        <v>1069</v>
      </c>
      <c r="E10" s="56"/>
      <c r="F10" s="57">
        <v>912</v>
      </c>
      <c r="G10" s="58" t="s">
        <v>1070</v>
      </c>
      <c r="H10" s="59">
        <v>0</v>
      </c>
    </row>
    <row r="11" spans="1:8" ht="15.75" customHeight="1" x14ac:dyDescent="0.2">
      <c r="A11" s="22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26" t="s">
        <v>1071</v>
      </c>
      <c r="B12" s="383" t="s">
        <v>1072</v>
      </c>
      <c r="C12" s="384"/>
      <c r="D12" s="61" t="s">
        <v>1073</v>
      </c>
      <c r="E12" s="62"/>
      <c r="F12" s="63">
        <v>5</v>
      </c>
      <c r="G12" s="64" t="s">
        <v>1074</v>
      </c>
      <c r="H12" s="65">
        <v>0</v>
      </c>
    </row>
    <row r="13" spans="1:8" ht="15.75" customHeight="1" x14ac:dyDescent="0.2">
      <c r="A13" s="227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27" t="s">
        <v>1075</v>
      </c>
      <c r="B14" s="383" t="s">
        <v>389</v>
      </c>
      <c r="C14" s="384"/>
      <c r="D14" s="61" t="s">
        <v>1076</v>
      </c>
      <c r="E14" s="62"/>
      <c r="F14" s="63">
        <v>70</v>
      </c>
      <c r="G14" s="64" t="s">
        <v>1077</v>
      </c>
      <c r="H14" s="65">
        <v>0</v>
      </c>
    </row>
    <row r="15" spans="1:8" ht="15.75" customHeight="1" x14ac:dyDescent="0.2">
      <c r="A15" s="228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228" t="s">
        <v>1078</v>
      </c>
      <c r="B16" s="383" t="s">
        <v>1079</v>
      </c>
      <c r="C16" s="384"/>
      <c r="D16" s="61" t="s">
        <v>1080</v>
      </c>
      <c r="E16" s="62"/>
      <c r="F16" s="63">
        <v>1</v>
      </c>
      <c r="G16" s="64" t="s">
        <v>1081</v>
      </c>
      <c r="H16" s="65">
        <v>0</v>
      </c>
    </row>
    <row r="17" spans="1:8" ht="15.75" customHeight="1" x14ac:dyDescent="0.2">
      <c r="A17" s="60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60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60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206E6-02C4-43B5-BAC2-B32D3A9DB8DB}">
  <sheetPr>
    <pageSetUpPr fitToPage="1"/>
  </sheetPr>
  <dimension ref="A1:H56"/>
  <sheetViews>
    <sheetView view="pageBreakPreview" zoomScaleNormal="100" zoomScaleSheetLayoutView="100" workbookViewId="0">
      <selection activeCell="A17" sqref="A17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87</v>
      </c>
      <c r="D3" s="407"/>
      <c r="E3" s="407"/>
      <c r="F3" s="408"/>
      <c r="G3" s="41" t="s">
        <v>29</v>
      </c>
      <c r="H3" s="54">
        <v>33</v>
      </c>
    </row>
    <row r="4" spans="1:8" ht="14.25" x14ac:dyDescent="0.2">
      <c r="A4" s="388" t="s">
        <v>26</v>
      </c>
      <c r="B4" s="389"/>
      <c r="C4" s="49" t="s">
        <v>63</v>
      </c>
      <c r="D4" s="388" t="s">
        <v>13</v>
      </c>
      <c r="E4" s="389"/>
      <c r="F4" s="390" t="s">
        <v>312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360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132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180</v>
      </c>
      <c r="E7" s="22" t="s">
        <v>181</v>
      </c>
      <c r="F7" s="52" t="s">
        <v>182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29" t="s">
        <v>1082</v>
      </c>
      <c r="B10" s="385" t="s">
        <v>1083</v>
      </c>
      <c r="C10" s="386"/>
      <c r="D10" s="55" t="s">
        <v>1084</v>
      </c>
      <c r="E10" s="56"/>
      <c r="F10" s="57">
        <v>3090</v>
      </c>
      <c r="G10" s="58" t="s">
        <v>1085</v>
      </c>
      <c r="H10" s="59">
        <v>0</v>
      </c>
    </row>
    <row r="11" spans="1:8" ht="15.75" customHeight="1" x14ac:dyDescent="0.2">
      <c r="A11" s="23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31" t="s">
        <v>1086</v>
      </c>
      <c r="B12" s="383" t="s">
        <v>1087</v>
      </c>
      <c r="C12" s="384"/>
      <c r="D12" s="61" t="s">
        <v>1088</v>
      </c>
      <c r="E12" s="62"/>
      <c r="F12" s="63">
        <v>16</v>
      </c>
      <c r="G12" s="64" t="s">
        <v>1089</v>
      </c>
      <c r="H12" s="65">
        <v>0</v>
      </c>
    </row>
    <row r="13" spans="1:8" ht="15.75" customHeight="1" x14ac:dyDescent="0.2">
      <c r="A13" s="232" t="s">
        <v>1090</v>
      </c>
      <c r="B13" s="383" t="s">
        <v>1091</v>
      </c>
      <c r="C13" s="384"/>
      <c r="D13" s="61" t="s">
        <v>1092</v>
      </c>
      <c r="E13" s="62"/>
      <c r="F13" s="63">
        <v>217</v>
      </c>
      <c r="G13" s="64" t="s">
        <v>1093</v>
      </c>
      <c r="H13" s="65">
        <v>0</v>
      </c>
    </row>
    <row r="14" spans="1:8" ht="15.75" customHeight="1" x14ac:dyDescent="0.2">
      <c r="A14" s="232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232" t="s">
        <v>1094</v>
      </c>
      <c r="B15" s="383" t="s">
        <v>389</v>
      </c>
      <c r="C15" s="384"/>
      <c r="D15" s="61" t="s">
        <v>1095</v>
      </c>
      <c r="E15" s="62"/>
      <c r="F15" s="63">
        <v>859</v>
      </c>
      <c r="G15" s="64" t="s">
        <v>1096</v>
      </c>
      <c r="H15" s="65">
        <v>0</v>
      </c>
    </row>
    <row r="16" spans="1:8" ht="15.75" customHeight="1" x14ac:dyDescent="0.2">
      <c r="A16" s="232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32" t="s">
        <v>1097</v>
      </c>
      <c r="B17" s="383" t="s">
        <v>1098</v>
      </c>
      <c r="C17" s="384"/>
      <c r="D17" s="61" t="s">
        <v>1099</v>
      </c>
      <c r="E17" s="66"/>
      <c r="F17" s="63">
        <v>42</v>
      </c>
      <c r="G17" s="64" t="s">
        <v>1100</v>
      </c>
      <c r="H17" s="65">
        <v>0</v>
      </c>
    </row>
    <row r="18" spans="1:8" ht="15.75" customHeight="1" x14ac:dyDescent="0.2">
      <c r="A18" s="232" t="s">
        <v>1101</v>
      </c>
      <c r="B18" s="383" t="s">
        <v>1102</v>
      </c>
      <c r="C18" s="384"/>
      <c r="D18" s="61" t="s">
        <v>1103</v>
      </c>
      <c r="E18" s="66"/>
      <c r="F18" s="63">
        <v>3</v>
      </c>
      <c r="G18" s="64" t="s">
        <v>1104</v>
      </c>
      <c r="H18" s="65">
        <v>0</v>
      </c>
    </row>
    <row r="19" spans="1:8" ht="15.75" customHeight="1" x14ac:dyDescent="0.2">
      <c r="A19" s="232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32" t="s">
        <v>1105</v>
      </c>
      <c r="B20" s="383" t="s">
        <v>1106</v>
      </c>
      <c r="C20" s="384"/>
      <c r="D20" s="61" t="s">
        <v>1107</v>
      </c>
      <c r="E20" s="62"/>
      <c r="F20" s="63">
        <v>21</v>
      </c>
      <c r="G20" s="64" t="s">
        <v>1108</v>
      </c>
      <c r="H20" s="65">
        <v>0</v>
      </c>
    </row>
    <row r="21" spans="1:8" ht="15.75" customHeight="1" x14ac:dyDescent="0.2">
      <c r="A21" s="232" t="s">
        <v>1109</v>
      </c>
      <c r="B21" s="383" t="s">
        <v>1110</v>
      </c>
      <c r="C21" s="384"/>
      <c r="D21" s="61" t="s">
        <v>1111</v>
      </c>
      <c r="E21" s="62"/>
      <c r="F21" s="63">
        <v>8</v>
      </c>
      <c r="G21" s="64" t="s">
        <v>1112</v>
      </c>
      <c r="H21" s="65">
        <v>0</v>
      </c>
    </row>
    <row r="22" spans="1:8" ht="15.75" customHeight="1" x14ac:dyDescent="0.2">
      <c r="A22" s="232" t="s">
        <v>1113</v>
      </c>
      <c r="B22" s="383" t="s">
        <v>1114</v>
      </c>
      <c r="C22" s="384"/>
      <c r="D22" s="61" t="s">
        <v>1115</v>
      </c>
      <c r="E22" s="62"/>
      <c r="F22" s="63">
        <v>1</v>
      </c>
      <c r="G22" s="64" t="s">
        <v>1116</v>
      </c>
      <c r="H22" s="65">
        <v>0</v>
      </c>
    </row>
    <row r="23" spans="1:8" ht="15.75" customHeight="1" x14ac:dyDescent="0.2">
      <c r="A23" s="233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233" t="s">
        <v>1117</v>
      </c>
      <c r="B24" s="383" t="s">
        <v>1118</v>
      </c>
      <c r="C24" s="384"/>
      <c r="D24" s="61" t="s">
        <v>1386</v>
      </c>
      <c r="E24" s="62"/>
      <c r="F24" s="63">
        <v>24</v>
      </c>
      <c r="G24" s="64" t="s">
        <v>1119</v>
      </c>
      <c r="H24" s="65">
        <v>0</v>
      </c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6AA2-E5C6-4178-A5FD-769B0E66FEFC}">
  <sheetPr>
    <pageSetUpPr fitToPage="1"/>
  </sheetPr>
  <dimension ref="A1:H56"/>
  <sheetViews>
    <sheetView view="pageBreakPreview" zoomScale="115" zoomScaleNormal="100" zoomScaleSheetLayoutView="115" workbookViewId="0">
      <selection activeCell="A16" sqref="A16:H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95</v>
      </c>
      <c r="D3" s="407"/>
      <c r="E3" s="407"/>
      <c r="F3" s="408"/>
      <c r="G3" s="41" t="s">
        <v>29</v>
      </c>
      <c r="H3" s="54">
        <v>34</v>
      </c>
    </row>
    <row r="4" spans="1:8" ht="14.25" x14ac:dyDescent="0.2">
      <c r="A4" s="388" t="s">
        <v>26</v>
      </c>
      <c r="B4" s="389"/>
      <c r="C4" s="49" t="s">
        <v>64</v>
      </c>
      <c r="D4" s="388" t="s">
        <v>13</v>
      </c>
      <c r="E4" s="389"/>
      <c r="F4" s="390" t="s">
        <v>320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325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177</v>
      </c>
      <c r="E7" s="22" t="s">
        <v>178</v>
      </c>
      <c r="F7" s="52" t="s">
        <v>179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34" t="s">
        <v>1120</v>
      </c>
      <c r="B10" s="385" t="s">
        <v>1121</v>
      </c>
      <c r="C10" s="386"/>
      <c r="D10" s="55" t="s">
        <v>1122</v>
      </c>
      <c r="E10" s="56"/>
      <c r="F10" s="57">
        <v>2330</v>
      </c>
      <c r="G10" s="58" t="s">
        <v>1123</v>
      </c>
      <c r="H10" s="59">
        <v>0</v>
      </c>
    </row>
    <row r="11" spans="1:8" ht="15.75" customHeight="1" x14ac:dyDescent="0.2">
      <c r="A11" s="23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36" t="s">
        <v>1124</v>
      </c>
      <c r="B12" s="383" t="s">
        <v>1125</v>
      </c>
      <c r="C12" s="384"/>
      <c r="D12" s="61" t="s">
        <v>1126</v>
      </c>
      <c r="E12" s="62"/>
      <c r="F12" s="63">
        <v>12</v>
      </c>
      <c r="G12" s="64" t="s">
        <v>1127</v>
      </c>
      <c r="H12" s="65">
        <v>0</v>
      </c>
    </row>
    <row r="13" spans="1:8" ht="15.75" customHeight="1" x14ac:dyDescent="0.2">
      <c r="A13" s="237" t="s">
        <v>1128</v>
      </c>
      <c r="B13" s="383" t="s">
        <v>1129</v>
      </c>
      <c r="C13" s="384"/>
      <c r="D13" s="61" t="s">
        <v>1130</v>
      </c>
      <c r="E13" s="62"/>
      <c r="F13" s="63">
        <v>140</v>
      </c>
      <c r="G13" s="64" t="s">
        <v>1131</v>
      </c>
      <c r="H13" s="65">
        <v>0</v>
      </c>
    </row>
    <row r="14" spans="1:8" ht="15.75" customHeight="1" x14ac:dyDescent="0.2">
      <c r="A14" s="237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237" t="s">
        <v>1132</v>
      </c>
      <c r="B15" s="383" t="s">
        <v>389</v>
      </c>
      <c r="C15" s="384"/>
      <c r="D15" s="61" t="s">
        <v>1133</v>
      </c>
      <c r="E15" s="62"/>
      <c r="F15" s="63">
        <v>93</v>
      </c>
      <c r="G15" s="64" t="s">
        <v>1134</v>
      </c>
      <c r="H15" s="65">
        <v>0</v>
      </c>
    </row>
    <row r="16" spans="1:8" ht="15.75" customHeight="1" x14ac:dyDescent="0.2">
      <c r="A16" s="237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37" t="s">
        <v>1135</v>
      </c>
      <c r="B17" s="383" t="s">
        <v>1136</v>
      </c>
      <c r="C17" s="384"/>
      <c r="D17" s="61" t="s">
        <v>1137</v>
      </c>
      <c r="E17" s="66"/>
      <c r="F17" s="63">
        <v>80</v>
      </c>
      <c r="G17" s="64" t="s">
        <v>1138</v>
      </c>
      <c r="H17" s="65">
        <v>0</v>
      </c>
    </row>
    <row r="18" spans="1:8" ht="15.75" customHeight="1" x14ac:dyDescent="0.2">
      <c r="A18" s="237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37" t="s">
        <v>1139</v>
      </c>
      <c r="B19" s="383" t="s">
        <v>1140</v>
      </c>
      <c r="C19" s="384"/>
      <c r="D19" s="61" t="s">
        <v>1141</v>
      </c>
      <c r="E19" s="66"/>
      <c r="F19" s="63">
        <v>9</v>
      </c>
      <c r="G19" s="64" t="s">
        <v>1142</v>
      </c>
      <c r="H19" s="65">
        <v>0</v>
      </c>
    </row>
    <row r="20" spans="1:8" ht="15.75" customHeight="1" x14ac:dyDescent="0.2">
      <c r="A20" s="237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37" t="s">
        <v>1143</v>
      </c>
      <c r="B21" s="383" t="s">
        <v>1144</v>
      </c>
      <c r="C21" s="384"/>
      <c r="D21" s="61" t="s">
        <v>1145</v>
      </c>
      <c r="E21" s="62"/>
      <c r="F21" s="63">
        <v>3</v>
      </c>
      <c r="G21" s="64" t="s">
        <v>1146</v>
      </c>
      <c r="H21" s="65">
        <v>0</v>
      </c>
    </row>
    <row r="22" spans="1:8" ht="15.75" customHeight="1" x14ac:dyDescent="0.2">
      <c r="A22" s="237" t="s">
        <v>1147</v>
      </c>
      <c r="B22" s="383" t="s">
        <v>1148</v>
      </c>
      <c r="C22" s="384"/>
      <c r="D22" s="61" t="s">
        <v>1149</v>
      </c>
      <c r="E22" s="62"/>
      <c r="F22" s="63">
        <v>1</v>
      </c>
      <c r="G22" s="64" t="s">
        <v>1150</v>
      </c>
      <c r="H22" s="65">
        <v>0</v>
      </c>
    </row>
    <row r="23" spans="1:8" ht="15.75" customHeight="1" x14ac:dyDescent="0.2">
      <c r="A23" s="238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238" t="s">
        <v>1151</v>
      </c>
      <c r="B24" s="383" t="s">
        <v>1152</v>
      </c>
      <c r="C24" s="384"/>
      <c r="D24" s="61" t="s">
        <v>1386</v>
      </c>
      <c r="E24" s="62"/>
      <c r="F24" s="63">
        <v>102</v>
      </c>
      <c r="G24" s="64" t="s">
        <v>1153</v>
      </c>
      <c r="H24" s="65">
        <v>0</v>
      </c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299C-EC7D-4465-B935-A065149435A6}">
  <sheetPr>
    <pageSetUpPr fitToPage="1"/>
  </sheetPr>
  <dimension ref="A1:H56"/>
  <sheetViews>
    <sheetView view="pageBreakPreview" zoomScale="115" zoomScaleNormal="100" zoomScaleSheetLayoutView="115" workbookViewId="0">
      <selection sqref="A1:H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101</v>
      </c>
      <c r="D3" s="407"/>
      <c r="E3" s="407"/>
      <c r="F3" s="408"/>
      <c r="G3" s="41" t="s">
        <v>29</v>
      </c>
      <c r="H3" s="54">
        <v>35</v>
      </c>
    </row>
    <row r="4" spans="1:8" ht="14.25" x14ac:dyDescent="0.2">
      <c r="A4" s="388" t="s">
        <v>26</v>
      </c>
      <c r="B4" s="389"/>
      <c r="C4" s="49" t="s">
        <v>65</v>
      </c>
      <c r="D4" s="388" t="s">
        <v>13</v>
      </c>
      <c r="E4" s="389"/>
      <c r="F4" s="390" t="s">
        <v>326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25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270</v>
      </c>
      <c r="E7" s="22" t="s">
        <v>271</v>
      </c>
      <c r="F7" s="52" t="s">
        <v>272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39" t="s">
        <v>1154</v>
      </c>
      <c r="B10" s="385" t="s">
        <v>1155</v>
      </c>
      <c r="C10" s="386"/>
      <c r="D10" s="55" t="s">
        <v>1156</v>
      </c>
      <c r="E10" s="56"/>
      <c r="F10" s="57">
        <v>387</v>
      </c>
      <c r="G10" s="58" t="s">
        <v>1157</v>
      </c>
      <c r="H10" s="59">
        <v>0</v>
      </c>
    </row>
    <row r="11" spans="1:8" ht="15.75" customHeight="1" x14ac:dyDescent="0.2">
      <c r="A11" s="24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40" t="s">
        <v>1158</v>
      </c>
      <c r="B12" s="383" t="s">
        <v>1159</v>
      </c>
      <c r="C12" s="384"/>
      <c r="D12" s="61" t="s">
        <v>1160</v>
      </c>
      <c r="E12" s="62"/>
      <c r="F12" s="63">
        <v>2</v>
      </c>
      <c r="G12" s="64" t="s">
        <v>1161</v>
      </c>
      <c r="H12" s="65">
        <v>0</v>
      </c>
    </row>
    <row r="13" spans="1:8" ht="15.75" customHeight="1" x14ac:dyDescent="0.2">
      <c r="A13" s="240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40" t="s">
        <v>1162</v>
      </c>
      <c r="B14" s="383" t="s">
        <v>389</v>
      </c>
      <c r="C14" s="384"/>
      <c r="D14" s="61" t="s">
        <v>1163</v>
      </c>
      <c r="E14" s="62"/>
      <c r="F14" s="63">
        <v>14</v>
      </c>
      <c r="G14" s="64" t="s">
        <v>1164</v>
      </c>
      <c r="H14" s="65">
        <v>0</v>
      </c>
    </row>
    <row r="15" spans="1:8" ht="15.75" customHeight="1" x14ac:dyDescent="0.2">
      <c r="A15" s="241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241" t="s">
        <v>1165</v>
      </c>
      <c r="B16" s="383" t="s">
        <v>1166</v>
      </c>
      <c r="C16" s="384"/>
      <c r="D16" s="61" t="s">
        <v>1167</v>
      </c>
      <c r="E16" s="62"/>
      <c r="F16" s="63">
        <v>1</v>
      </c>
      <c r="G16" s="64" t="s">
        <v>1168</v>
      </c>
      <c r="H16" s="65">
        <v>0</v>
      </c>
    </row>
    <row r="17" spans="1:8" ht="15.75" customHeight="1" x14ac:dyDescent="0.2">
      <c r="A17" s="60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60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60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5F63-3382-4012-8774-82E57A4565A5}">
  <sheetPr>
    <pageSetUpPr fitToPage="1"/>
  </sheetPr>
  <dimension ref="A1:H56"/>
  <sheetViews>
    <sheetView view="pageBreakPreview" zoomScale="115" zoomScaleNormal="100" zoomScaleSheetLayoutView="115" workbookViewId="0">
      <selection activeCell="E20" sqref="E20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85</v>
      </c>
      <c r="D3" s="407"/>
      <c r="E3" s="407"/>
      <c r="F3" s="408"/>
      <c r="G3" s="41" t="s">
        <v>29</v>
      </c>
      <c r="H3" s="54">
        <v>36</v>
      </c>
    </row>
    <row r="4" spans="1:8" ht="14.25" x14ac:dyDescent="0.2">
      <c r="A4" s="388" t="s">
        <v>26</v>
      </c>
      <c r="B4" s="389"/>
      <c r="C4" s="49" t="s">
        <v>66</v>
      </c>
      <c r="D4" s="388" t="s">
        <v>13</v>
      </c>
      <c r="E4" s="389"/>
      <c r="F4" s="390" t="s">
        <v>310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159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210</v>
      </c>
      <c r="E7" s="22" t="s">
        <v>211</v>
      </c>
      <c r="F7" s="52" t="s">
        <v>212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42" t="s">
        <v>1169</v>
      </c>
      <c r="B10" s="385" t="s">
        <v>1170</v>
      </c>
      <c r="C10" s="386"/>
      <c r="D10" s="55" t="s">
        <v>1171</v>
      </c>
      <c r="E10" s="56"/>
      <c r="F10" s="57">
        <v>1204</v>
      </c>
      <c r="G10" s="58" t="s">
        <v>1172</v>
      </c>
      <c r="H10" s="59">
        <v>0</v>
      </c>
    </row>
    <row r="11" spans="1:8" ht="15.75" customHeight="1" x14ac:dyDescent="0.2">
      <c r="A11" s="243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43" t="s">
        <v>1173</v>
      </c>
      <c r="B12" s="383" t="s">
        <v>1174</v>
      </c>
      <c r="C12" s="384"/>
      <c r="D12" s="61" t="s">
        <v>1175</v>
      </c>
      <c r="E12" s="62"/>
      <c r="F12" s="63">
        <v>7</v>
      </c>
      <c r="G12" s="64" t="s">
        <v>1176</v>
      </c>
      <c r="H12" s="65">
        <v>0</v>
      </c>
    </row>
    <row r="13" spans="1:8" ht="15.75" customHeight="1" x14ac:dyDescent="0.2">
      <c r="A13" s="243" t="s">
        <v>1177</v>
      </c>
      <c r="B13" s="383" t="s">
        <v>1178</v>
      </c>
      <c r="C13" s="384"/>
      <c r="D13" s="61" t="s">
        <v>1179</v>
      </c>
      <c r="E13" s="62"/>
      <c r="F13" s="63">
        <v>97</v>
      </c>
      <c r="G13" s="64" t="s">
        <v>1180</v>
      </c>
      <c r="H13" s="65">
        <v>0</v>
      </c>
    </row>
    <row r="14" spans="1:8" ht="15.75" customHeight="1" x14ac:dyDescent="0.2">
      <c r="A14" s="243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243" t="s">
        <v>1181</v>
      </c>
      <c r="B15" s="383" t="s">
        <v>1182</v>
      </c>
      <c r="C15" s="384"/>
      <c r="D15" s="61" t="s">
        <v>1183</v>
      </c>
      <c r="E15" s="62"/>
      <c r="F15" s="63">
        <v>153</v>
      </c>
      <c r="G15" s="64" t="s">
        <v>1184</v>
      </c>
      <c r="H15" s="65">
        <v>0</v>
      </c>
    </row>
    <row r="16" spans="1:8" ht="15.75" customHeight="1" x14ac:dyDescent="0.2">
      <c r="A16" s="243" t="s">
        <v>1185</v>
      </c>
      <c r="B16" s="383" t="s">
        <v>1186</v>
      </c>
      <c r="C16" s="384"/>
      <c r="D16" s="61" t="s">
        <v>1187</v>
      </c>
      <c r="E16" s="62"/>
      <c r="F16" s="63">
        <v>15</v>
      </c>
      <c r="G16" s="64" t="s">
        <v>1188</v>
      </c>
      <c r="H16" s="65">
        <v>0</v>
      </c>
    </row>
    <row r="17" spans="1:8" ht="15.75" customHeight="1" x14ac:dyDescent="0.2">
      <c r="A17" s="243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243" t="s">
        <v>1189</v>
      </c>
      <c r="B18" s="383" t="s">
        <v>1190</v>
      </c>
      <c r="C18" s="384"/>
      <c r="D18" s="61" t="s">
        <v>1191</v>
      </c>
      <c r="E18" s="66"/>
      <c r="F18" s="63">
        <v>8</v>
      </c>
      <c r="G18" s="64" t="s">
        <v>1192</v>
      </c>
      <c r="H18" s="65">
        <v>0</v>
      </c>
    </row>
    <row r="19" spans="1:8" ht="15.75" customHeight="1" x14ac:dyDescent="0.2">
      <c r="A19" s="243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44" t="s">
        <v>375</v>
      </c>
      <c r="B20" s="383" t="s">
        <v>376</v>
      </c>
      <c r="C20" s="384"/>
      <c r="D20" s="61" t="s">
        <v>1386</v>
      </c>
      <c r="E20" s="62"/>
      <c r="F20" s="63">
        <v>30</v>
      </c>
      <c r="G20" s="64" t="s">
        <v>356</v>
      </c>
      <c r="H20" s="65">
        <v>0</v>
      </c>
    </row>
    <row r="21" spans="1:8" ht="15.75" customHeight="1" x14ac:dyDescent="0.2">
      <c r="A21" s="243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244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244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A791-A8CE-41D9-9312-FE31ED096C7C}">
  <sheetPr>
    <pageSetUpPr fitToPage="1"/>
  </sheetPr>
  <dimension ref="A1:H56"/>
  <sheetViews>
    <sheetView view="pageBreakPreview" zoomScale="115" zoomScaleNormal="100" zoomScaleSheetLayoutView="115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110</v>
      </c>
      <c r="D3" s="407"/>
      <c r="E3" s="407"/>
      <c r="F3" s="408"/>
      <c r="G3" s="41" t="s">
        <v>29</v>
      </c>
      <c r="H3" s="54">
        <v>37</v>
      </c>
    </row>
    <row r="4" spans="1:8" ht="14.25" x14ac:dyDescent="0.2">
      <c r="A4" s="388" t="s">
        <v>26</v>
      </c>
      <c r="B4" s="389"/>
      <c r="C4" s="49" t="s">
        <v>67</v>
      </c>
      <c r="D4" s="388" t="s">
        <v>13</v>
      </c>
      <c r="E4" s="389"/>
      <c r="F4" s="390" t="s">
        <v>335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441</v>
      </c>
      <c r="E5" s="22" t="s">
        <v>12</v>
      </c>
      <c r="F5" s="47">
        <v>543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300</v>
      </c>
      <c r="E7" s="22" t="s">
        <v>301</v>
      </c>
      <c r="F7" s="52" t="s">
        <v>302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45" t="s">
        <v>1193</v>
      </c>
      <c r="B10" s="385" t="s">
        <v>1194</v>
      </c>
      <c r="C10" s="386"/>
      <c r="D10" s="55" t="s">
        <v>1195</v>
      </c>
      <c r="E10" s="56"/>
      <c r="F10" s="57">
        <v>612</v>
      </c>
      <c r="G10" s="58" t="s">
        <v>1196</v>
      </c>
      <c r="H10" s="59">
        <v>0</v>
      </c>
    </row>
    <row r="11" spans="1:8" ht="15.75" customHeight="1" x14ac:dyDescent="0.2">
      <c r="A11" s="246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47" t="s">
        <v>1197</v>
      </c>
      <c r="B12" s="383" t="s">
        <v>1198</v>
      </c>
      <c r="C12" s="384"/>
      <c r="D12" s="61" t="s">
        <v>1199</v>
      </c>
      <c r="E12" s="62"/>
      <c r="F12" s="63">
        <v>4</v>
      </c>
      <c r="G12" s="64" t="s">
        <v>1200</v>
      </c>
      <c r="H12" s="65">
        <v>0</v>
      </c>
    </row>
    <row r="13" spans="1:8" ht="15.75" customHeight="1" x14ac:dyDescent="0.2">
      <c r="A13" s="248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19" t="s">
        <v>361</v>
      </c>
      <c r="B14" s="383" t="s">
        <v>1201</v>
      </c>
      <c r="C14" s="384"/>
      <c r="D14" s="61" t="s">
        <v>1202</v>
      </c>
      <c r="E14" s="62"/>
      <c r="F14" s="63">
        <v>28</v>
      </c>
      <c r="G14" s="64" t="s">
        <v>1203</v>
      </c>
      <c r="H14" s="65">
        <v>0</v>
      </c>
    </row>
    <row r="15" spans="1:8" ht="15.75" customHeight="1" x14ac:dyDescent="0.2">
      <c r="A15" s="248" t="s">
        <v>1204</v>
      </c>
      <c r="B15" s="383" t="s">
        <v>1205</v>
      </c>
      <c r="C15" s="384"/>
      <c r="D15" s="61" t="s">
        <v>1206</v>
      </c>
      <c r="E15" s="62"/>
      <c r="F15" s="63">
        <v>3</v>
      </c>
      <c r="G15" s="64" t="s">
        <v>1207</v>
      </c>
      <c r="H15" s="65">
        <v>0</v>
      </c>
    </row>
    <row r="16" spans="1:8" ht="15.75" customHeight="1" x14ac:dyDescent="0.2">
      <c r="A16" s="248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48" t="s">
        <v>1208</v>
      </c>
      <c r="B17" s="383" t="s">
        <v>1209</v>
      </c>
      <c r="C17" s="384"/>
      <c r="D17" s="61" t="s">
        <v>1210</v>
      </c>
      <c r="E17" s="66"/>
      <c r="F17" s="63">
        <v>4</v>
      </c>
      <c r="G17" s="64" t="s">
        <v>1211</v>
      </c>
      <c r="H17" s="65">
        <v>0</v>
      </c>
    </row>
    <row r="18" spans="1:8" ht="15.75" customHeight="1" x14ac:dyDescent="0.2">
      <c r="A18" s="249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49" t="s">
        <v>1212</v>
      </c>
      <c r="B19" s="383" t="s">
        <v>1213</v>
      </c>
      <c r="C19" s="384"/>
      <c r="D19" s="61" t="s">
        <v>1386</v>
      </c>
      <c r="E19" s="66"/>
      <c r="F19" s="63">
        <v>6</v>
      </c>
      <c r="G19" s="64" t="s">
        <v>1214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C903-32C1-4458-9E2C-57B02EB32EB1}">
  <sheetPr>
    <pageSetUpPr fitToPage="1"/>
  </sheetPr>
  <dimension ref="A1:H56"/>
  <sheetViews>
    <sheetView view="pageBreakPreview" zoomScale="115" zoomScaleNormal="100" zoomScaleSheetLayoutView="115" workbookViewId="0">
      <selection activeCell="A17" sqref="A17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126</v>
      </c>
      <c r="D3" s="407"/>
      <c r="E3" s="407"/>
      <c r="F3" s="408"/>
      <c r="G3" s="41" t="s">
        <v>29</v>
      </c>
      <c r="H3" s="54">
        <v>38</v>
      </c>
    </row>
    <row r="4" spans="1:8" ht="14.25" x14ac:dyDescent="0.2">
      <c r="A4" s="388" t="s">
        <v>26</v>
      </c>
      <c r="B4" s="389"/>
      <c r="C4" s="49" t="s">
        <v>68</v>
      </c>
      <c r="D4" s="388" t="s">
        <v>13</v>
      </c>
      <c r="E4" s="389"/>
      <c r="F4" s="390" t="s">
        <v>351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36</v>
      </c>
      <c r="E5" s="22" t="s">
        <v>12</v>
      </c>
      <c r="F5" s="47">
        <v>353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136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201</v>
      </c>
      <c r="E7" s="22" t="s">
        <v>202</v>
      </c>
      <c r="F7" s="52" t="s">
        <v>203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50" t="s">
        <v>1215</v>
      </c>
      <c r="B10" s="385" t="s">
        <v>1216</v>
      </c>
      <c r="C10" s="386"/>
      <c r="D10" s="55" t="s">
        <v>1217</v>
      </c>
      <c r="E10" s="56"/>
      <c r="F10" s="57">
        <v>1872</v>
      </c>
      <c r="G10" s="58" t="s">
        <v>1218</v>
      </c>
      <c r="H10" s="59">
        <v>0</v>
      </c>
    </row>
    <row r="11" spans="1:8" ht="15.75" customHeight="1" x14ac:dyDescent="0.2">
      <c r="A11" s="251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52" t="s">
        <v>1219</v>
      </c>
      <c r="B12" s="383" t="s">
        <v>1220</v>
      </c>
      <c r="C12" s="384"/>
      <c r="D12" s="61" t="s">
        <v>1221</v>
      </c>
      <c r="E12" s="62"/>
      <c r="F12" s="63">
        <v>10</v>
      </c>
      <c r="G12" s="64" t="s">
        <v>1222</v>
      </c>
      <c r="H12" s="65">
        <v>0</v>
      </c>
    </row>
    <row r="13" spans="1:8" ht="15.75" customHeight="1" x14ac:dyDescent="0.2">
      <c r="A13" s="253" t="s">
        <v>1223</v>
      </c>
      <c r="B13" s="383" t="s">
        <v>1224</v>
      </c>
      <c r="C13" s="384"/>
      <c r="D13" s="61" t="s">
        <v>1225</v>
      </c>
      <c r="E13" s="62"/>
      <c r="F13" s="63">
        <v>132</v>
      </c>
      <c r="G13" s="64" t="s">
        <v>1226</v>
      </c>
      <c r="H13" s="65">
        <v>0</v>
      </c>
    </row>
    <row r="14" spans="1:8" ht="15.75" customHeight="1" x14ac:dyDescent="0.2">
      <c r="A14" s="253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253" t="s">
        <v>1227</v>
      </c>
      <c r="B15" s="383" t="s">
        <v>389</v>
      </c>
      <c r="C15" s="384"/>
      <c r="D15" s="61" t="s">
        <v>1228</v>
      </c>
      <c r="E15" s="62"/>
      <c r="F15" s="63">
        <v>131</v>
      </c>
      <c r="G15" s="64" t="s">
        <v>1229</v>
      </c>
      <c r="H15" s="65">
        <v>0</v>
      </c>
    </row>
    <row r="16" spans="1:8" ht="15.75" customHeight="1" x14ac:dyDescent="0.2">
      <c r="A16" s="253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53" t="s">
        <v>1230</v>
      </c>
      <c r="B17" s="383" t="s">
        <v>1231</v>
      </c>
      <c r="C17" s="384"/>
      <c r="D17" s="61" t="s">
        <v>1232</v>
      </c>
      <c r="E17" s="66"/>
      <c r="F17" s="63">
        <v>3</v>
      </c>
      <c r="G17" s="64" t="s">
        <v>1233</v>
      </c>
      <c r="H17" s="65">
        <v>0</v>
      </c>
    </row>
    <row r="18" spans="1:8" ht="15.75" customHeight="1" x14ac:dyDescent="0.2">
      <c r="A18" s="253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53" t="s">
        <v>1234</v>
      </c>
      <c r="B19" s="383" t="s">
        <v>1235</v>
      </c>
      <c r="C19" s="384"/>
      <c r="D19" s="61" t="s">
        <v>1236</v>
      </c>
      <c r="E19" s="66"/>
      <c r="F19" s="63">
        <v>13</v>
      </c>
      <c r="G19" s="64" t="s">
        <v>1237</v>
      </c>
      <c r="H19" s="65">
        <v>0</v>
      </c>
    </row>
    <row r="20" spans="1:8" ht="15.75" customHeight="1" x14ac:dyDescent="0.2">
      <c r="A20" s="253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53" t="s">
        <v>1238</v>
      </c>
      <c r="B21" s="383" t="s">
        <v>1239</v>
      </c>
      <c r="C21" s="384"/>
      <c r="D21" s="61" t="s">
        <v>1240</v>
      </c>
      <c r="E21" s="62"/>
      <c r="F21" s="63">
        <v>7</v>
      </c>
      <c r="G21" s="64" t="s">
        <v>1241</v>
      </c>
      <c r="H21" s="65">
        <v>0</v>
      </c>
    </row>
    <row r="22" spans="1:8" ht="15.75" customHeight="1" x14ac:dyDescent="0.2">
      <c r="A22" s="253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254" t="s">
        <v>375</v>
      </c>
      <c r="B23" s="383" t="s">
        <v>376</v>
      </c>
      <c r="C23" s="384"/>
      <c r="D23" s="61" t="s">
        <v>1386</v>
      </c>
      <c r="E23" s="62"/>
      <c r="F23" s="63">
        <v>134</v>
      </c>
      <c r="G23" s="64" t="s">
        <v>356</v>
      </c>
      <c r="H23" s="65">
        <v>0</v>
      </c>
    </row>
    <row r="24" spans="1:8" ht="15.75" customHeight="1" x14ac:dyDescent="0.2">
      <c r="A24" s="254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254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8330F-C269-4A2A-B4D9-15833BE23B51}">
  <sheetPr>
    <pageSetUpPr fitToPage="1"/>
  </sheetPr>
  <dimension ref="A1:H56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90</v>
      </c>
      <c r="D3" s="407"/>
      <c r="E3" s="407"/>
      <c r="F3" s="408"/>
      <c r="G3" s="41" t="s">
        <v>29</v>
      </c>
      <c r="H3" s="54">
        <v>3</v>
      </c>
    </row>
    <row r="4" spans="1:8" ht="14.25" x14ac:dyDescent="0.2">
      <c r="A4" s="388" t="s">
        <v>26</v>
      </c>
      <c r="B4" s="389"/>
      <c r="C4" s="49" t="s">
        <v>35</v>
      </c>
      <c r="D4" s="388" t="s">
        <v>13</v>
      </c>
      <c r="E4" s="389"/>
      <c r="F4" s="390" t="s">
        <v>315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173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132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186</v>
      </c>
      <c r="E7" s="22" t="s">
        <v>187</v>
      </c>
      <c r="F7" s="52" t="s">
        <v>188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83" t="s">
        <v>395</v>
      </c>
      <c r="B10" s="385" t="s">
        <v>396</v>
      </c>
      <c r="C10" s="386"/>
      <c r="D10" s="55" t="s">
        <v>397</v>
      </c>
      <c r="E10" s="56"/>
      <c r="F10" s="57">
        <v>1020</v>
      </c>
      <c r="G10" s="58" t="s">
        <v>398</v>
      </c>
      <c r="H10" s="59">
        <v>0</v>
      </c>
    </row>
    <row r="11" spans="1:8" ht="15.75" customHeight="1" x14ac:dyDescent="0.2">
      <c r="A11" s="8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85" t="s">
        <v>399</v>
      </c>
      <c r="B12" s="383" t="s">
        <v>400</v>
      </c>
      <c r="C12" s="384"/>
      <c r="D12" s="61" t="s">
        <v>401</v>
      </c>
      <c r="E12" s="62"/>
      <c r="F12" s="63">
        <v>6</v>
      </c>
      <c r="G12" s="64" t="s">
        <v>402</v>
      </c>
      <c r="H12" s="65">
        <v>0</v>
      </c>
    </row>
    <row r="13" spans="1:8" ht="15.75" customHeight="1" x14ac:dyDescent="0.2">
      <c r="A13" s="86" t="s">
        <v>403</v>
      </c>
      <c r="B13" s="383" t="s">
        <v>404</v>
      </c>
      <c r="C13" s="384"/>
      <c r="D13" s="61" t="s">
        <v>405</v>
      </c>
      <c r="E13" s="62"/>
      <c r="F13" s="63">
        <v>62</v>
      </c>
      <c r="G13" s="64" t="s">
        <v>406</v>
      </c>
      <c r="H13" s="65">
        <v>0</v>
      </c>
    </row>
    <row r="14" spans="1:8" ht="15.75" customHeight="1" x14ac:dyDescent="0.2">
      <c r="A14" s="86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0" t="s">
        <v>361</v>
      </c>
      <c r="B15" s="383" t="s">
        <v>407</v>
      </c>
      <c r="C15" s="384"/>
      <c r="D15" s="61" t="s">
        <v>408</v>
      </c>
      <c r="E15" s="62"/>
      <c r="F15" s="63">
        <v>33</v>
      </c>
      <c r="G15" s="64" t="s">
        <v>409</v>
      </c>
      <c r="H15" s="65">
        <v>0</v>
      </c>
    </row>
    <row r="16" spans="1:8" ht="15.75" customHeight="1" x14ac:dyDescent="0.2">
      <c r="A16" s="86" t="s">
        <v>410</v>
      </c>
      <c r="B16" s="383" t="s">
        <v>411</v>
      </c>
      <c r="C16" s="384"/>
      <c r="D16" s="61" t="s">
        <v>412</v>
      </c>
      <c r="E16" s="62"/>
      <c r="F16" s="63">
        <v>2</v>
      </c>
      <c r="G16" s="64" t="s">
        <v>413</v>
      </c>
      <c r="H16" s="65">
        <v>0</v>
      </c>
    </row>
    <row r="17" spans="1:8" ht="15.75" customHeight="1" x14ac:dyDescent="0.2">
      <c r="A17" s="86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86" t="s">
        <v>414</v>
      </c>
      <c r="B18" s="383" t="s">
        <v>415</v>
      </c>
      <c r="C18" s="384"/>
      <c r="D18" s="61" t="s">
        <v>416</v>
      </c>
      <c r="E18" s="66"/>
      <c r="F18" s="63">
        <v>3</v>
      </c>
      <c r="G18" s="64" t="s">
        <v>417</v>
      </c>
      <c r="H18" s="65">
        <v>0</v>
      </c>
    </row>
    <row r="19" spans="1:8" ht="15.75" customHeight="1" x14ac:dyDescent="0.2">
      <c r="A19" s="86" t="s">
        <v>373</v>
      </c>
      <c r="B19" s="383" t="s">
        <v>374</v>
      </c>
      <c r="C19" s="384"/>
      <c r="D19" s="61" t="s">
        <v>370</v>
      </c>
      <c r="E19" s="62"/>
      <c r="F19" s="63">
        <v>1</v>
      </c>
      <c r="G19" s="64" t="s">
        <v>356</v>
      </c>
      <c r="H19" s="65">
        <v>0</v>
      </c>
    </row>
    <row r="20" spans="1:8" ht="15.75" customHeight="1" x14ac:dyDescent="0.2">
      <c r="A20" s="86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86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87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87" t="s">
        <v>418</v>
      </c>
      <c r="B23" s="383" t="s">
        <v>419</v>
      </c>
      <c r="C23" s="384"/>
      <c r="D23" s="61" t="s">
        <v>1386</v>
      </c>
      <c r="E23" s="62"/>
      <c r="F23" s="63">
        <v>42</v>
      </c>
      <c r="G23" s="64" t="s">
        <v>420</v>
      </c>
      <c r="H23" s="65">
        <v>0</v>
      </c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E1DDA-95E8-4B81-975B-6AA7F5AFFC4B}">
  <sheetPr>
    <pageSetUpPr fitToPage="1"/>
  </sheetPr>
  <dimension ref="A1:H56"/>
  <sheetViews>
    <sheetView view="pageBreakPreview" topLeftCell="A3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114</v>
      </c>
      <c r="D3" s="407"/>
      <c r="E3" s="407"/>
      <c r="F3" s="408"/>
      <c r="G3" s="41" t="s">
        <v>29</v>
      </c>
      <c r="H3" s="54">
        <v>39</v>
      </c>
    </row>
    <row r="4" spans="1:8" ht="14.25" x14ac:dyDescent="0.2">
      <c r="A4" s="388" t="s">
        <v>26</v>
      </c>
      <c r="B4" s="389"/>
      <c r="C4" s="49" t="s">
        <v>69</v>
      </c>
      <c r="D4" s="388" t="s">
        <v>13</v>
      </c>
      <c r="E4" s="389"/>
      <c r="F4" s="390" t="s">
        <v>339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527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267</v>
      </c>
      <c r="E7" s="22" t="s">
        <v>268</v>
      </c>
      <c r="F7" s="52" t="s">
        <v>269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55" t="s">
        <v>1242</v>
      </c>
      <c r="B10" s="385" t="s">
        <v>1243</v>
      </c>
      <c r="C10" s="386"/>
      <c r="D10" s="55" t="s">
        <v>1244</v>
      </c>
      <c r="E10" s="56"/>
      <c r="F10" s="57">
        <v>3162</v>
      </c>
      <c r="G10" s="58" t="s">
        <v>1245</v>
      </c>
      <c r="H10" s="59">
        <v>0</v>
      </c>
    </row>
    <row r="11" spans="1:8" ht="15.75" customHeight="1" x14ac:dyDescent="0.2">
      <c r="A11" s="256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57" t="s">
        <v>1246</v>
      </c>
      <c r="B12" s="383" t="s">
        <v>1247</v>
      </c>
      <c r="C12" s="384"/>
      <c r="D12" s="61" t="s">
        <v>1248</v>
      </c>
      <c r="E12" s="62"/>
      <c r="F12" s="63">
        <v>16</v>
      </c>
      <c r="G12" s="64" t="s">
        <v>1249</v>
      </c>
      <c r="H12" s="65">
        <v>0</v>
      </c>
    </row>
    <row r="13" spans="1:8" ht="15.75" customHeight="1" x14ac:dyDescent="0.2">
      <c r="A13" s="258" t="s">
        <v>1250</v>
      </c>
      <c r="B13" s="383" t="s">
        <v>1251</v>
      </c>
      <c r="C13" s="384"/>
      <c r="D13" s="61" t="s">
        <v>1252</v>
      </c>
      <c r="E13" s="62"/>
      <c r="F13" s="63">
        <v>190</v>
      </c>
      <c r="G13" s="64" t="s">
        <v>1253</v>
      </c>
      <c r="H13" s="65">
        <v>0</v>
      </c>
    </row>
    <row r="14" spans="1:8" ht="15.75" customHeight="1" x14ac:dyDescent="0.2">
      <c r="A14" s="258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24" t="s">
        <v>361</v>
      </c>
      <c r="B15" s="383" t="s">
        <v>1254</v>
      </c>
      <c r="C15" s="384"/>
      <c r="D15" s="61" t="s">
        <v>1255</v>
      </c>
      <c r="E15" s="62"/>
      <c r="F15" s="63">
        <v>75</v>
      </c>
      <c r="G15" s="64" t="s">
        <v>1256</v>
      </c>
      <c r="H15" s="65">
        <v>0</v>
      </c>
    </row>
    <row r="16" spans="1:8" ht="15.75" customHeight="1" x14ac:dyDescent="0.2">
      <c r="A16" s="258" t="s">
        <v>1257</v>
      </c>
      <c r="B16" s="383" t="s">
        <v>1258</v>
      </c>
      <c r="C16" s="384"/>
      <c r="D16" s="61" t="s">
        <v>1259</v>
      </c>
      <c r="E16" s="62"/>
      <c r="F16" s="63">
        <v>9</v>
      </c>
      <c r="G16" s="64" t="s">
        <v>1260</v>
      </c>
      <c r="H16" s="65">
        <v>0</v>
      </c>
    </row>
    <row r="17" spans="1:8" ht="15.75" customHeight="1" x14ac:dyDescent="0.2">
      <c r="A17" s="258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258" t="s">
        <v>1261</v>
      </c>
      <c r="B18" s="383" t="s">
        <v>1262</v>
      </c>
      <c r="C18" s="384"/>
      <c r="D18" s="61" t="s">
        <v>1263</v>
      </c>
      <c r="E18" s="66"/>
      <c r="F18" s="63">
        <v>13</v>
      </c>
      <c r="G18" s="64" t="s">
        <v>1264</v>
      </c>
      <c r="H18" s="65">
        <v>0</v>
      </c>
    </row>
    <row r="19" spans="1:8" ht="15.75" customHeight="1" x14ac:dyDescent="0.2">
      <c r="A19" s="258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58" t="s">
        <v>1265</v>
      </c>
      <c r="B20" s="383" t="s">
        <v>1266</v>
      </c>
      <c r="C20" s="384"/>
      <c r="D20" s="61" t="s">
        <v>1267</v>
      </c>
      <c r="E20" s="62"/>
      <c r="F20" s="63">
        <v>4</v>
      </c>
      <c r="G20" s="64" t="s">
        <v>1268</v>
      </c>
      <c r="H20" s="65">
        <v>0</v>
      </c>
    </row>
    <row r="21" spans="1:8" ht="15.75" customHeight="1" x14ac:dyDescent="0.2">
      <c r="A21" s="258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258" t="s">
        <v>1269</v>
      </c>
      <c r="B22" s="383" t="s">
        <v>1270</v>
      </c>
      <c r="C22" s="384"/>
      <c r="D22" s="61" t="s">
        <v>1271</v>
      </c>
      <c r="E22" s="62"/>
      <c r="F22" s="63">
        <v>1</v>
      </c>
      <c r="G22" s="64" t="s">
        <v>1272</v>
      </c>
      <c r="H22" s="65">
        <v>0</v>
      </c>
    </row>
    <row r="23" spans="1:8" ht="15.75" customHeight="1" x14ac:dyDescent="0.2">
      <c r="A23" s="259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259" t="s">
        <v>1273</v>
      </c>
      <c r="B24" s="383" t="s">
        <v>1274</v>
      </c>
      <c r="C24" s="384"/>
      <c r="D24" s="61" t="s">
        <v>1386</v>
      </c>
      <c r="E24" s="62"/>
      <c r="F24" s="63">
        <v>272</v>
      </c>
      <c r="G24" s="64" t="s">
        <v>1275</v>
      </c>
      <c r="H24" s="65">
        <v>0</v>
      </c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7FD1-6386-4430-80C8-23E44A72AE1A}">
  <sheetPr>
    <pageSetUpPr fitToPage="1"/>
  </sheetPr>
  <dimension ref="A1:H56"/>
  <sheetViews>
    <sheetView view="pageBreakPreview" zoomScale="115" zoomScaleNormal="100" zoomScaleSheetLayoutView="115" workbookViewId="0">
      <selection activeCell="G21" sqref="G2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97</v>
      </c>
      <c r="D3" s="407"/>
      <c r="E3" s="407"/>
      <c r="F3" s="408"/>
      <c r="G3" s="41" t="s">
        <v>29</v>
      </c>
      <c r="H3" s="54">
        <v>40</v>
      </c>
    </row>
    <row r="4" spans="1:8" ht="14.25" x14ac:dyDescent="0.2">
      <c r="A4" s="388" t="s">
        <v>26</v>
      </c>
      <c r="B4" s="389"/>
      <c r="C4" s="49" t="s">
        <v>70</v>
      </c>
      <c r="D4" s="388" t="s">
        <v>13</v>
      </c>
      <c r="E4" s="389"/>
      <c r="F4" s="390" t="s">
        <v>322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2592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133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189</v>
      </c>
      <c r="E7" s="22" t="s">
        <v>190</v>
      </c>
      <c r="F7" s="52" t="s">
        <v>191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60" t="s">
        <v>1276</v>
      </c>
      <c r="B10" s="385" t="s">
        <v>1277</v>
      </c>
      <c r="C10" s="386"/>
      <c r="D10" s="55" t="s">
        <v>1278</v>
      </c>
      <c r="E10" s="56"/>
      <c r="F10" s="57">
        <v>23788</v>
      </c>
      <c r="G10" s="58" t="s">
        <v>1279</v>
      </c>
      <c r="H10" s="59">
        <v>0</v>
      </c>
    </row>
    <row r="11" spans="1:8" ht="15.75" customHeight="1" x14ac:dyDescent="0.2">
      <c r="A11" s="261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61" t="s">
        <v>1280</v>
      </c>
      <c r="B12" s="383" t="s">
        <v>1281</v>
      </c>
      <c r="C12" s="384"/>
      <c r="D12" s="61" t="s">
        <v>1282</v>
      </c>
      <c r="E12" s="62"/>
      <c r="F12" s="63">
        <v>119</v>
      </c>
      <c r="G12" s="64" t="s">
        <v>1283</v>
      </c>
      <c r="H12" s="65">
        <v>0</v>
      </c>
    </row>
    <row r="13" spans="1:8" ht="15.75" customHeight="1" x14ac:dyDescent="0.2">
      <c r="A13" s="261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61" t="s">
        <v>1284</v>
      </c>
      <c r="B14" s="383" t="s">
        <v>1285</v>
      </c>
      <c r="C14" s="384"/>
      <c r="D14" s="61" t="s">
        <v>1286</v>
      </c>
      <c r="E14" s="62"/>
      <c r="F14" s="63">
        <v>23787</v>
      </c>
      <c r="G14" s="64" t="s">
        <v>1287</v>
      </c>
      <c r="H14" s="65">
        <v>0</v>
      </c>
    </row>
    <row r="15" spans="1:8" ht="15.75" customHeight="1" x14ac:dyDescent="0.2">
      <c r="A15" s="261" t="s">
        <v>1288</v>
      </c>
      <c r="B15" s="383" t="s">
        <v>1289</v>
      </c>
      <c r="C15" s="384"/>
      <c r="D15" s="61" t="s">
        <v>1290</v>
      </c>
      <c r="E15" s="62"/>
      <c r="F15" s="63">
        <v>1744</v>
      </c>
      <c r="G15" s="64" t="s">
        <v>1291</v>
      </c>
      <c r="H15" s="65">
        <v>0</v>
      </c>
    </row>
    <row r="16" spans="1:8" ht="15.75" customHeight="1" x14ac:dyDescent="0.2">
      <c r="A16" s="261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61" t="s">
        <v>1292</v>
      </c>
      <c r="B17" s="383" t="s">
        <v>1293</v>
      </c>
      <c r="C17" s="384"/>
      <c r="D17" s="61" t="s">
        <v>1294</v>
      </c>
      <c r="E17" s="66"/>
      <c r="F17" s="63">
        <v>38</v>
      </c>
      <c r="G17" s="64" t="s">
        <v>1295</v>
      </c>
      <c r="H17" s="65">
        <v>0</v>
      </c>
    </row>
    <row r="18" spans="1:8" ht="15.75" customHeight="1" x14ac:dyDescent="0.2">
      <c r="A18" s="261" t="s">
        <v>1296</v>
      </c>
      <c r="B18" s="383" t="s">
        <v>1297</v>
      </c>
      <c r="C18" s="384"/>
      <c r="D18" s="61" t="s">
        <v>1298</v>
      </c>
      <c r="E18" s="66"/>
      <c r="F18" s="63">
        <v>15</v>
      </c>
      <c r="G18" s="64" t="s">
        <v>1299</v>
      </c>
      <c r="H18" s="65">
        <v>0</v>
      </c>
    </row>
    <row r="19" spans="1:8" ht="15.75" customHeight="1" x14ac:dyDescent="0.2">
      <c r="A19" s="261" t="s">
        <v>1300</v>
      </c>
      <c r="B19" s="383" t="s">
        <v>1301</v>
      </c>
      <c r="C19" s="384"/>
      <c r="D19" s="61" t="s">
        <v>1302</v>
      </c>
      <c r="E19" s="66"/>
      <c r="F19" s="63">
        <v>3</v>
      </c>
      <c r="G19" s="64" t="s">
        <v>1303</v>
      </c>
      <c r="H19" s="65">
        <v>0</v>
      </c>
    </row>
    <row r="20" spans="1:8" ht="15.75" customHeight="1" x14ac:dyDescent="0.2">
      <c r="A20" s="262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62" t="s">
        <v>1304</v>
      </c>
      <c r="B21" s="383" t="s">
        <v>1305</v>
      </c>
      <c r="C21" s="384"/>
      <c r="D21" s="61" t="s">
        <v>1386</v>
      </c>
      <c r="E21" s="62"/>
      <c r="F21" s="63">
        <v>90</v>
      </c>
      <c r="G21" s="64" t="s">
        <v>1306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889B-4F50-479A-BAE0-C587D1B2C1F8}">
  <sheetPr>
    <pageSetUpPr fitToPage="1"/>
  </sheetPr>
  <dimension ref="A1:H56"/>
  <sheetViews>
    <sheetView view="pageBreakPreview" zoomScale="130" zoomScaleNormal="100" zoomScaleSheetLayoutView="130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112</v>
      </c>
      <c r="D3" s="407"/>
      <c r="E3" s="407"/>
      <c r="F3" s="408"/>
      <c r="G3" s="41" t="s">
        <v>29</v>
      </c>
      <c r="H3" s="54">
        <v>41</v>
      </c>
    </row>
    <row r="4" spans="1:8" ht="14.25" x14ac:dyDescent="0.2">
      <c r="A4" s="388" t="s">
        <v>26</v>
      </c>
      <c r="B4" s="389"/>
      <c r="C4" s="49" t="s">
        <v>71</v>
      </c>
      <c r="D4" s="388" t="s">
        <v>13</v>
      </c>
      <c r="E4" s="389"/>
      <c r="F4" s="390" t="s">
        <v>337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356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143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249</v>
      </c>
      <c r="E7" s="22" t="s">
        <v>250</v>
      </c>
      <c r="F7" s="52" t="s">
        <v>251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63" t="s">
        <v>1307</v>
      </c>
      <c r="B10" s="385" t="s">
        <v>1308</v>
      </c>
      <c r="C10" s="386"/>
      <c r="D10" s="55" t="s">
        <v>1309</v>
      </c>
      <c r="E10" s="56"/>
      <c r="F10" s="57">
        <v>2140</v>
      </c>
      <c r="G10" s="58" t="s">
        <v>1310</v>
      </c>
      <c r="H10" s="59">
        <v>0</v>
      </c>
    </row>
    <row r="11" spans="1:8" ht="15.75" customHeight="1" x14ac:dyDescent="0.2">
      <c r="A11" s="26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65" t="s">
        <v>1311</v>
      </c>
      <c r="B12" s="383" t="s">
        <v>1312</v>
      </c>
      <c r="C12" s="384"/>
      <c r="D12" s="61" t="s">
        <v>1313</v>
      </c>
      <c r="E12" s="62"/>
      <c r="F12" s="63">
        <v>11</v>
      </c>
      <c r="G12" s="64" t="s">
        <v>1314</v>
      </c>
      <c r="H12" s="65">
        <v>0</v>
      </c>
    </row>
    <row r="13" spans="1:8" ht="15.75" customHeight="1" x14ac:dyDescent="0.2">
      <c r="A13" s="266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66" t="s">
        <v>1315</v>
      </c>
      <c r="B14" s="383" t="s">
        <v>1316</v>
      </c>
      <c r="C14" s="384"/>
      <c r="D14" s="61" t="s">
        <v>1317</v>
      </c>
      <c r="E14" s="62"/>
      <c r="F14" s="63">
        <v>32</v>
      </c>
      <c r="G14" s="64" t="s">
        <v>1318</v>
      </c>
      <c r="H14" s="65">
        <v>0</v>
      </c>
    </row>
    <row r="15" spans="1:8" ht="15.75" customHeight="1" x14ac:dyDescent="0.2">
      <c r="A15" s="325" t="s">
        <v>361</v>
      </c>
      <c r="B15" s="383" t="s">
        <v>1319</v>
      </c>
      <c r="C15" s="384"/>
      <c r="D15" s="61" t="s">
        <v>1320</v>
      </c>
      <c r="E15" s="62"/>
      <c r="F15" s="63">
        <v>50</v>
      </c>
      <c r="G15" s="64" t="s">
        <v>1321</v>
      </c>
      <c r="H15" s="65">
        <v>0</v>
      </c>
    </row>
    <row r="16" spans="1:8" ht="15.75" customHeight="1" x14ac:dyDescent="0.2">
      <c r="A16" s="266" t="s">
        <v>1322</v>
      </c>
      <c r="B16" s="383" t="s">
        <v>1323</v>
      </c>
      <c r="C16" s="384"/>
      <c r="D16" s="61" t="s">
        <v>1324</v>
      </c>
      <c r="E16" s="62"/>
      <c r="F16" s="63">
        <v>2</v>
      </c>
      <c r="G16" s="64" t="s">
        <v>1325</v>
      </c>
      <c r="H16" s="65">
        <v>0</v>
      </c>
    </row>
    <row r="17" spans="1:8" ht="15.75" customHeight="1" x14ac:dyDescent="0.2">
      <c r="A17" s="266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266" t="s">
        <v>1326</v>
      </c>
      <c r="B18" s="383" t="s">
        <v>1327</v>
      </c>
      <c r="C18" s="384"/>
      <c r="D18" s="61" t="s">
        <v>1328</v>
      </c>
      <c r="E18" s="66"/>
      <c r="F18" s="63">
        <v>12</v>
      </c>
      <c r="G18" s="64" t="s">
        <v>1329</v>
      </c>
      <c r="H18" s="65">
        <v>0</v>
      </c>
    </row>
    <row r="19" spans="1:8" ht="15.75" customHeight="1" x14ac:dyDescent="0.2">
      <c r="A19" s="266" t="s">
        <v>373</v>
      </c>
      <c r="B19" s="383" t="s">
        <v>374</v>
      </c>
      <c r="C19" s="384"/>
      <c r="D19" s="61" t="s">
        <v>370</v>
      </c>
      <c r="E19" s="62"/>
      <c r="F19" s="63">
        <v>3</v>
      </c>
      <c r="G19" s="64" t="s">
        <v>356</v>
      </c>
      <c r="H19" s="65">
        <v>0</v>
      </c>
    </row>
    <row r="20" spans="1:8" ht="15.75" customHeight="1" x14ac:dyDescent="0.2">
      <c r="A20" s="266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67" t="s">
        <v>375</v>
      </c>
      <c r="B21" s="383" t="s">
        <v>376</v>
      </c>
      <c r="C21" s="384"/>
      <c r="D21" s="61" t="s">
        <v>1386</v>
      </c>
      <c r="E21" s="62"/>
      <c r="F21" s="63">
        <v>168</v>
      </c>
      <c r="G21" s="64" t="s">
        <v>356</v>
      </c>
      <c r="H21" s="65">
        <v>0</v>
      </c>
    </row>
    <row r="22" spans="1:8" ht="15.75" customHeight="1" x14ac:dyDescent="0.2">
      <c r="A22" s="267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267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5E36-408D-4F1D-AC0E-9B8FADCE975F}">
  <sheetPr>
    <pageSetUpPr fitToPage="1"/>
  </sheetPr>
  <dimension ref="A1:H56"/>
  <sheetViews>
    <sheetView view="pageBreakPreview" zoomScale="130" zoomScaleNormal="100" zoomScaleSheetLayoutView="130" workbookViewId="0">
      <selection activeCell="D18" sqref="D18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115</v>
      </c>
      <c r="D3" s="407"/>
      <c r="E3" s="407"/>
      <c r="F3" s="408"/>
      <c r="G3" s="41" t="s">
        <v>29</v>
      </c>
      <c r="H3" s="54">
        <v>42</v>
      </c>
    </row>
    <row r="4" spans="1:8" ht="14.25" x14ac:dyDescent="0.2">
      <c r="A4" s="388" t="s">
        <v>26</v>
      </c>
      <c r="B4" s="389"/>
      <c r="C4" s="49" t="s">
        <v>72</v>
      </c>
      <c r="D4" s="388" t="s">
        <v>13</v>
      </c>
      <c r="E4" s="389"/>
      <c r="F4" s="390" t="s">
        <v>340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85</v>
      </c>
      <c r="E5" s="22" t="s">
        <v>12</v>
      </c>
      <c r="F5" s="47">
        <v>164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129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168</v>
      </c>
      <c r="E7" s="22" t="s">
        <v>169</v>
      </c>
      <c r="F7" s="52" t="s">
        <v>170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68" t="s">
        <v>1330</v>
      </c>
      <c r="B10" s="385" t="s">
        <v>1331</v>
      </c>
      <c r="C10" s="386"/>
      <c r="D10" s="55" t="s">
        <v>1332</v>
      </c>
      <c r="E10" s="56"/>
      <c r="F10" s="57">
        <v>553</v>
      </c>
      <c r="G10" s="58" t="s">
        <v>1333</v>
      </c>
      <c r="H10" s="59">
        <v>0</v>
      </c>
    </row>
    <row r="11" spans="1:8" ht="15.75" customHeight="1" x14ac:dyDescent="0.2">
      <c r="A11" s="26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69" t="s">
        <v>1334</v>
      </c>
      <c r="B12" s="383" t="s">
        <v>1335</v>
      </c>
      <c r="C12" s="384"/>
      <c r="D12" s="61" t="s">
        <v>1336</v>
      </c>
      <c r="E12" s="62"/>
      <c r="F12" s="63">
        <v>3</v>
      </c>
      <c r="G12" s="64" t="s">
        <v>1337</v>
      </c>
      <c r="H12" s="65">
        <v>0</v>
      </c>
    </row>
    <row r="13" spans="1:8" ht="15.75" customHeight="1" x14ac:dyDescent="0.2">
      <c r="A13" s="26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69" t="s">
        <v>1338</v>
      </c>
      <c r="B14" s="383" t="s">
        <v>1339</v>
      </c>
      <c r="C14" s="384"/>
      <c r="D14" s="61" t="s">
        <v>1340</v>
      </c>
      <c r="E14" s="62"/>
      <c r="F14" s="63">
        <v>553</v>
      </c>
      <c r="G14" s="64" t="s">
        <v>1341</v>
      </c>
      <c r="H14" s="65">
        <v>0</v>
      </c>
    </row>
    <row r="15" spans="1:8" ht="15.75" customHeight="1" x14ac:dyDescent="0.2">
      <c r="A15" s="269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269" t="s">
        <v>1342</v>
      </c>
      <c r="B16" s="383" t="s">
        <v>1343</v>
      </c>
      <c r="C16" s="384"/>
      <c r="D16" s="61" t="s">
        <v>1344</v>
      </c>
      <c r="E16" s="62"/>
      <c r="F16" s="63">
        <v>3</v>
      </c>
      <c r="G16" s="64" t="s">
        <v>1345</v>
      </c>
      <c r="H16" s="65">
        <v>0</v>
      </c>
    </row>
    <row r="17" spans="1:8" ht="15.75" customHeight="1" x14ac:dyDescent="0.2">
      <c r="A17" s="269" t="s">
        <v>1346</v>
      </c>
      <c r="B17" s="383" t="s">
        <v>1347</v>
      </c>
      <c r="C17" s="384"/>
      <c r="D17" s="61" t="s">
        <v>1348</v>
      </c>
      <c r="E17" s="66"/>
      <c r="F17" s="63">
        <v>13</v>
      </c>
      <c r="G17" s="64" t="s">
        <v>1349</v>
      </c>
      <c r="H17" s="65">
        <v>0</v>
      </c>
    </row>
    <row r="18" spans="1:8" ht="15.75" customHeight="1" x14ac:dyDescent="0.2">
      <c r="A18" s="270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70" t="s">
        <v>1350</v>
      </c>
      <c r="B19" s="383" t="s">
        <v>1351</v>
      </c>
      <c r="C19" s="384"/>
      <c r="D19" s="61" t="s">
        <v>1386</v>
      </c>
      <c r="E19" s="66"/>
      <c r="F19" s="63">
        <v>30</v>
      </c>
      <c r="G19" s="64" t="s">
        <v>1352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A7D8-2D04-4FB0-8325-97F81C506753}">
  <sheetPr>
    <pageSetUpPr fitToPage="1"/>
  </sheetPr>
  <dimension ref="A1:H56"/>
  <sheetViews>
    <sheetView view="pageBreakPreview" zoomScale="115" zoomScaleNormal="100" zoomScaleSheetLayoutView="115" workbookViewId="0">
      <selection activeCell="A15" sqref="A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96</v>
      </c>
      <c r="D3" s="407"/>
      <c r="E3" s="407"/>
      <c r="F3" s="408"/>
      <c r="G3" s="41" t="s">
        <v>29</v>
      </c>
      <c r="H3" s="54">
        <v>43</v>
      </c>
    </row>
    <row r="4" spans="1:8" ht="14.25" x14ac:dyDescent="0.2">
      <c r="A4" s="388" t="s">
        <v>26</v>
      </c>
      <c r="B4" s="389"/>
      <c r="C4" s="49" t="s">
        <v>73</v>
      </c>
      <c r="D4" s="388" t="s">
        <v>13</v>
      </c>
      <c r="E4" s="389"/>
      <c r="F4" s="390" t="s">
        <v>321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3670</v>
      </c>
      <c r="E5" s="22" t="s">
        <v>12</v>
      </c>
      <c r="F5" s="47">
        <v>4633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276</v>
      </c>
      <c r="E7" s="22" t="s">
        <v>277</v>
      </c>
      <c r="F7" s="52" t="s">
        <v>278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71" t="s">
        <v>1353</v>
      </c>
      <c r="B10" s="385" t="s">
        <v>1354</v>
      </c>
      <c r="C10" s="386"/>
      <c r="D10" s="55" t="s">
        <v>1355</v>
      </c>
      <c r="E10" s="56"/>
      <c r="F10" s="57">
        <v>6420</v>
      </c>
      <c r="G10" s="58" t="s">
        <v>1356</v>
      </c>
      <c r="H10" s="59">
        <v>0</v>
      </c>
    </row>
    <row r="11" spans="1:8" ht="15.75" customHeight="1" x14ac:dyDescent="0.2">
      <c r="A11" s="27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73" t="s">
        <v>1357</v>
      </c>
      <c r="B12" s="383" t="s">
        <v>1358</v>
      </c>
      <c r="C12" s="384"/>
      <c r="D12" s="61" t="s">
        <v>1359</v>
      </c>
      <c r="E12" s="62"/>
      <c r="F12" s="63">
        <v>33</v>
      </c>
      <c r="G12" s="64" t="s">
        <v>1360</v>
      </c>
      <c r="H12" s="65">
        <v>0</v>
      </c>
    </row>
    <row r="13" spans="1:8" ht="15.75" customHeight="1" x14ac:dyDescent="0.2">
      <c r="A13" s="27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26" t="s">
        <v>361</v>
      </c>
      <c r="B14" s="383" t="s">
        <v>1361</v>
      </c>
      <c r="C14" s="384"/>
      <c r="D14" s="61" t="s">
        <v>1362</v>
      </c>
      <c r="E14" s="62"/>
      <c r="F14" s="63">
        <v>158</v>
      </c>
      <c r="G14" s="64" t="s">
        <v>1363</v>
      </c>
      <c r="H14" s="65">
        <v>0</v>
      </c>
    </row>
    <row r="15" spans="1:8" ht="15.75" customHeight="1" x14ac:dyDescent="0.2">
      <c r="A15" s="274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274" t="s">
        <v>1364</v>
      </c>
      <c r="B16" s="383" t="s">
        <v>1365</v>
      </c>
      <c r="C16" s="384"/>
      <c r="D16" s="61" t="s">
        <v>1366</v>
      </c>
      <c r="E16" s="62"/>
      <c r="F16" s="63">
        <v>2</v>
      </c>
      <c r="G16" s="64" t="s">
        <v>1367</v>
      </c>
      <c r="H16" s="65">
        <v>0</v>
      </c>
    </row>
    <row r="17" spans="1:8" ht="15.75" customHeight="1" x14ac:dyDescent="0.2">
      <c r="A17" s="275" t="s">
        <v>1368</v>
      </c>
      <c r="B17" s="383" t="s">
        <v>1369</v>
      </c>
      <c r="C17" s="384"/>
      <c r="D17" s="61" t="s">
        <v>1370</v>
      </c>
      <c r="E17" s="66"/>
      <c r="F17" s="63">
        <v>7</v>
      </c>
      <c r="G17" s="64" t="s">
        <v>1371</v>
      </c>
      <c r="H17" s="65">
        <v>0</v>
      </c>
    </row>
    <row r="18" spans="1:8" ht="15.75" customHeight="1" x14ac:dyDescent="0.2">
      <c r="A18" s="275"/>
      <c r="B18" s="383"/>
      <c r="C18" s="384"/>
      <c r="D18" s="61"/>
      <c r="E18" s="66"/>
      <c r="F18" s="63"/>
      <c r="G18" s="64"/>
      <c r="H18" s="65"/>
    </row>
    <row r="19" spans="1:8" ht="15.75" customHeight="1" x14ac:dyDescent="0.2">
      <c r="A19" s="275" t="s">
        <v>1372</v>
      </c>
      <c r="B19" s="383" t="s">
        <v>1373</v>
      </c>
      <c r="C19" s="384"/>
      <c r="D19" s="61" t="s">
        <v>1386</v>
      </c>
      <c r="E19" s="66"/>
      <c r="F19" s="63">
        <v>6</v>
      </c>
      <c r="G19" s="64" t="s">
        <v>1374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EC8A-4A00-4193-BCAA-E75B576C49F5}">
  <sheetPr>
    <pageSetUpPr fitToPage="1"/>
  </sheetPr>
  <dimension ref="A1:H56"/>
  <sheetViews>
    <sheetView view="pageBreakPreview" zoomScale="115" zoomScaleNormal="100" zoomScaleSheetLayoutView="115" workbookViewId="0">
      <selection activeCell="A22" sqref="A22:H22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89</v>
      </c>
      <c r="D3" s="407"/>
      <c r="E3" s="407"/>
      <c r="F3" s="408"/>
      <c r="G3" s="41" t="s">
        <v>29</v>
      </c>
      <c r="H3" s="54">
        <v>44</v>
      </c>
    </row>
    <row r="4" spans="1:8" ht="14.25" x14ac:dyDescent="0.2">
      <c r="A4" s="388" t="s">
        <v>26</v>
      </c>
      <c r="B4" s="389"/>
      <c r="C4" s="49" t="s">
        <v>74</v>
      </c>
      <c r="D4" s="388" t="s">
        <v>13</v>
      </c>
      <c r="E4" s="389"/>
      <c r="F4" s="390" t="s">
        <v>314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240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146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258</v>
      </c>
      <c r="E7" s="22" t="s">
        <v>259</v>
      </c>
      <c r="F7" s="52" t="s">
        <v>260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76" t="s">
        <v>1375</v>
      </c>
      <c r="B10" s="385" t="s">
        <v>1376</v>
      </c>
      <c r="C10" s="386"/>
      <c r="D10" s="55" t="s">
        <v>1377</v>
      </c>
      <c r="E10" s="56"/>
      <c r="F10" s="57">
        <v>1103</v>
      </c>
      <c r="G10" s="58" t="s">
        <v>1378</v>
      </c>
      <c r="H10" s="59">
        <v>0</v>
      </c>
    </row>
    <row r="11" spans="1:8" ht="15.75" customHeight="1" x14ac:dyDescent="0.2">
      <c r="A11" s="27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78" t="s">
        <v>1379</v>
      </c>
      <c r="B12" s="383" t="s">
        <v>1380</v>
      </c>
      <c r="C12" s="384"/>
      <c r="D12" s="61" t="s">
        <v>1381</v>
      </c>
      <c r="E12" s="62"/>
      <c r="F12" s="63">
        <v>6</v>
      </c>
      <c r="G12" s="64" t="s">
        <v>1382</v>
      </c>
      <c r="H12" s="65">
        <v>0</v>
      </c>
    </row>
    <row r="13" spans="1:8" ht="15.75" customHeight="1" x14ac:dyDescent="0.2">
      <c r="A13" s="27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79" t="s">
        <v>1383</v>
      </c>
      <c r="B14" s="383" t="s">
        <v>389</v>
      </c>
      <c r="C14" s="384"/>
      <c r="D14" s="61" t="s">
        <v>1384</v>
      </c>
      <c r="E14" s="62"/>
      <c r="F14" s="63">
        <v>245</v>
      </c>
      <c r="G14" s="64" t="s">
        <v>1385</v>
      </c>
      <c r="H14" s="65">
        <v>0</v>
      </c>
    </row>
    <row r="15" spans="1:8" ht="15.75" customHeight="1" x14ac:dyDescent="0.2">
      <c r="A15" s="279"/>
      <c r="B15" s="383"/>
      <c r="C15" s="384"/>
      <c r="D15" s="61"/>
      <c r="E15" s="62"/>
      <c r="F15" s="63"/>
      <c r="G15" s="64"/>
      <c r="H15" s="65"/>
    </row>
    <row r="16" spans="1:8" ht="15.75" customHeight="1" x14ac:dyDescent="0.2">
      <c r="A16" s="279" t="s">
        <v>368</v>
      </c>
      <c r="B16" s="307" t="s">
        <v>369</v>
      </c>
      <c r="C16" s="308"/>
      <c r="D16" s="61" t="s">
        <v>370</v>
      </c>
      <c r="E16" s="66"/>
      <c r="F16" s="63">
        <v>1</v>
      </c>
      <c r="G16" s="64" t="s">
        <v>356</v>
      </c>
      <c r="H16" s="65">
        <v>0</v>
      </c>
    </row>
    <row r="17" spans="1:8" ht="15.75" customHeight="1" x14ac:dyDescent="0.2">
      <c r="A17" s="279" t="s">
        <v>373</v>
      </c>
      <c r="B17" s="307" t="s">
        <v>374</v>
      </c>
      <c r="C17" s="308"/>
      <c r="D17" s="61" t="s">
        <v>370</v>
      </c>
      <c r="E17" s="66"/>
      <c r="F17" s="63">
        <v>2</v>
      </c>
      <c r="G17" s="64" t="s">
        <v>356</v>
      </c>
      <c r="H17" s="65">
        <v>0</v>
      </c>
    </row>
    <row r="18" spans="1:8" ht="15.75" customHeight="1" x14ac:dyDescent="0.2">
      <c r="A18" s="279" t="s">
        <v>463</v>
      </c>
      <c r="B18" s="383" t="s">
        <v>464</v>
      </c>
      <c r="C18" s="384"/>
      <c r="D18" s="61" t="s">
        <v>370</v>
      </c>
      <c r="E18" s="62"/>
      <c r="F18" s="63">
        <v>1</v>
      </c>
      <c r="G18" s="64" t="s">
        <v>356</v>
      </c>
      <c r="H18" s="65">
        <v>0</v>
      </c>
    </row>
    <row r="19" spans="1:8" ht="15.75" customHeight="1" x14ac:dyDescent="0.2">
      <c r="A19" s="279"/>
      <c r="B19" s="383"/>
      <c r="C19" s="384"/>
      <c r="D19" s="61"/>
      <c r="E19" s="62"/>
      <c r="F19" s="63"/>
      <c r="G19" s="64"/>
      <c r="H19" s="65"/>
    </row>
    <row r="20" spans="1:8" ht="15.75" customHeight="1" x14ac:dyDescent="0.2">
      <c r="A20" s="279" t="s">
        <v>375</v>
      </c>
      <c r="B20" s="307" t="s">
        <v>376</v>
      </c>
      <c r="C20" s="308"/>
      <c r="D20" s="61" t="s">
        <v>1386</v>
      </c>
      <c r="E20" s="62"/>
      <c r="F20" s="63">
        <v>24</v>
      </c>
      <c r="G20" s="64" t="s">
        <v>356</v>
      </c>
      <c r="H20" s="65">
        <v>0</v>
      </c>
    </row>
    <row r="21" spans="1:8" ht="15.75" customHeight="1" x14ac:dyDescent="0.2">
      <c r="A21" s="280" t="s">
        <v>272</v>
      </c>
      <c r="B21" s="383" t="s">
        <v>1502</v>
      </c>
      <c r="C21" s="384"/>
      <c r="D21" s="61" t="s">
        <v>355</v>
      </c>
      <c r="E21" s="62"/>
      <c r="F21" s="63">
        <v>80</v>
      </c>
      <c r="G21" s="64" t="s">
        <v>356</v>
      </c>
      <c r="H21" s="65">
        <v>0</v>
      </c>
    </row>
    <row r="22" spans="1:8" ht="15.75" customHeight="1" x14ac:dyDescent="0.2">
      <c r="A22" s="28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28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28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58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1:C21"/>
    <mergeCell ref="B22:C22"/>
    <mergeCell ref="B23:C23"/>
    <mergeCell ref="B15:C15"/>
    <mergeCell ref="B32:C32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3C13-0D4F-4A6C-A3A1-3CC90A92B22B}">
  <sheetPr>
    <pageSetUpPr fitToPage="1"/>
  </sheetPr>
  <dimension ref="A1:H56"/>
  <sheetViews>
    <sheetView view="pageBreakPreview" topLeftCell="A3" zoomScale="115" zoomScaleNormal="100" zoomScaleSheetLayoutView="115" workbookViewId="0">
      <selection activeCell="A22" sqref="A22:H22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98</v>
      </c>
      <c r="D3" s="407"/>
      <c r="E3" s="407"/>
      <c r="F3" s="408"/>
      <c r="G3" s="41" t="s">
        <v>29</v>
      </c>
      <c r="H3" s="54">
        <v>45</v>
      </c>
    </row>
    <row r="4" spans="1:8" ht="14.25" x14ac:dyDescent="0.2">
      <c r="A4" s="388" t="s">
        <v>26</v>
      </c>
      <c r="B4" s="389"/>
      <c r="C4" s="49" t="s">
        <v>75</v>
      </c>
      <c r="D4" s="388" t="s">
        <v>13</v>
      </c>
      <c r="E4" s="389"/>
      <c r="F4" s="390" t="s">
        <v>323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788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135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195</v>
      </c>
      <c r="E7" s="22" t="s">
        <v>196</v>
      </c>
      <c r="F7" s="52" t="s">
        <v>197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81" t="s">
        <v>1387</v>
      </c>
      <c r="B10" s="385" t="s">
        <v>1388</v>
      </c>
      <c r="C10" s="386"/>
      <c r="D10" s="55" t="s">
        <v>1389</v>
      </c>
      <c r="E10" s="56"/>
      <c r="F10" s="57">
        <v>4571</v>
      </c>
      <c r="G10" s="58" t="s">
        <v>1390</v>
      </c>
      <c r="H10" s="59">
        <v>0</v>
      </c>
    </row>
    <row r="11" spans="1:8" ht="15.75" customHeight="1" x14ac:dyDescent="0.2">
      <c r="A11" s="28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83" t="s">
        <v>1391</v>
      </c>
      <c r="B12" s="383" t="s">
        <v>1392</v>
      </c>
      <c r="C12" s="384"/>
      <c r="D12" s="61" t="s">
        <v>1393</v>
      </c>
      <c r="E12" s="62"/>
      <c r="F12" s="63">
        <v>23</v>
      </c>
      <c r="G12" s="64" t="s">
        <v>1394</v>
      </c>
      <c r="H12" s="65">
        <v>0</v>
      </c>
    </row>
    <row r="13" spans="1:8" ht="15.75" customHeight="1" x14ac:dyDescent="0.2">
      <c r="A13" s="284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27" t="s">
        <v>361</v>
      </c>
      <c r="B14" s="383" t="s">
        <v>1395</v>
      </c>
      <c r="C14" s="384"/>
      <c r="D14" s="61" t="s">
        <v>1396</v>
      </c>
      <c r="E14" s="62"/>
      <c r="F14" s="63">
        <v>592</v>
      </c>
      <c r="G14" s="64" t="s">
        <v>1397</v>
      </c>
      <c r="H14" s="65">
        <v>0</v>
      </c>
    </row>
    <row r="15" spans="1:8" ht="15.75" customHeight="1" x14ac:dyDescent="0.2">
      <c r="A15" s="284" t="s">
        <v>1398</v>
      </c>
      <c r="B15" s="383" t="s">
        <v>1399</v>
      </c>
      <c r="C15" s="384"/>
      <c r="D15" s="61" t="s">
        <v>1400</v>
      </c>
      <c r="E15" s="62"/>
      <c r="F15" s="63">
        <f>6.55+4.1</f>
        <v>10.649999999999999</v>
      </c>
      <c r="G15" s="64" t="s">
        <v>1401</v>
      </c>
      <c r="H15" s="65">
        <v>0</v>
      </c>
    </row>
    <row r="16" spans="1:8" ht="15.75" customHeight="1" x14ac:dyDescent="0.2">
      <c r="A16" s="284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84" t="s">
        <v>1402</v>
      </c>
      <c r="B17" s="383" t="s">
        <v>1403</v>
      </c>
      <c r="C17" s="384"/>
      <c r="D17" s="61" t="s">
        <v>1404</v>
      </c>
      <c r="E17" s="66"/>
      <c r="F17" s="63">
        <v>23</v>
      </c>
      <c r="G17" s="64" t="s">
        <v>1405</v>
      </c>
      <c r="H17" s="65">
        <v>0</v>
      </c>
    </row>
    <row r="18" spans="1:8" ht="15.75" customHeight="1" x14ac:dyDescent="0.2">
      <c r="A18" s="284" t="s">
        <v>1406</v>
      </c>
      <c r="B18" s="383" t="s">
        <v>1407</v>
      </c>
      <c r="C18" s="384"/>
      <c r="D18" s="61" t="s">
        <v>1408</v>
      </c>
      <c r="E18" s="66"/>
      <c r="F18" s="63">
        <v>1</v>
      </c>
      <c r="G18" s="64" t="s">
        <v>1409</v>
      </c>
      <c r="H18" s="65">
        <v>0</v>
      </c>
    </row>
    <row r="19" spans="1:8" ht="15.75" customHeight="1" x14ac:dyDescent="0.2">
      <c r="A19" s="284" t="s">
        <v>1410</v>
      </c>
      <c r="B19" s="383" t="s">
        <v>1411</v>
      </c>
      <c r="C19" s="384"/>
      <c r="D19" s="61" t="s">
        <v>1412</v>
      </c>
      <c r="E19" s="66"/>
      <c r="F19" s="63">
        <v>17</v>
      </c>
      <c r="G19" s="64" t="s">
        <v>1413</v>
      </c>
      <c r="H19" s="65">
        <v>0</v>
      </c>
    </row>
    <row r="20" spans="1:8" ht="15.75" customHeight="1" x14ac:dyDescent="0.2">
      <c r="A20" s="284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85" t="s">
        <v>1414</v>
      </c>
      <c r="B21" s="383" t="s">
        <v>1415</v>
      </c>
      <c r="C21" s="384"/>
      <c r="D21" s="61" t="s">
        <v>1386</v>
      </c>
      <c r="E21" s="62"/>
      <c r="F21" s="63">
        <v>12</v>
      </c>
      <c r="G21" s="64" t="s">
        <v>1416</v>
      </c>
      <c r="H21" s="65">
        <v>0</v>
      </c>
    </row>
    <row r="22" spans="1:8" ht="15.75" customHeight="1" x14ac:dyDescent="0.2">
      <c r="A22" s="285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96FB-1BDB-40BC-915C-4CB0B9B1A2E0}">
  <sheetPr>
    <pageSetUpPr fitToPage="1"/>
  </sheetPr>
  <dimension ref="A1:H56"/>
  <sheetViews>
    <sheetView view="pageBreakPreview" zoomScale="115" zoomScaleNormal="100" zoomScaleSheetLayoutView="115" workbookViewId="0">
      <selection activeCell="A23" sqref="A23:H23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84</v>
      </c>
      <c r="D3" s="407"/>
      <c r="E3" s="407"/>
      <c r="F3" s="408"/>
      <c r="G3" s="41" t="s">
        <v>29</v>
      </c>
      <c r="H3" s="54">
        <v>46</v>
      </c>
    </row>
    <row r="4" spans="1:8" ht="14.25" x14ac:dyDescent="0.2">
      <c r="A4" s="388" t="s">
        <v>26</v>
      </c>
      <c r="B4" s="389"/>
      <c r="C4" s="49" t="s">
        <v>76</v>
      </c>
      <c r="D4" s="388" t="s">
        <v>13</v>
      </c>
      <c r="E4" s="389"/>
      <c r="F4" s="390" t="s">
        <v>309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380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151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279</v>
      </c>
      <c r="E7" s="22" t="s">
        <v>280</v>
      </c>
      <c r="F7" s="52" t="s">
        <v>281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86" t="s">
        <v>1417</v>
      </c>
      <c r="B10" s="385" t="s">
        <v>1418</v>
      </c>
      <c r="C10" s="386"/>
      <c r="D10" s="55" t="s">
        <v>1419</v>
      </c>
      <c r="E10" s="56"/>
      <c r="F10" s="57">
        <v>2987</v>
      </c>
      <c r="G10" s="58" t="s">
        <v>1420</v>
      </c>
      <c r="H10" s="59">
        <v>0</v>
      </c>
    </row>
    <row r="11" spans="1:8" ht="15.75" customHeight="1" x14ac:dyDescent="0.2">
      <c r="A11" s="287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88" t="s">
        <v>1421</v>
      </c>
      <c r="B12" s="383" t="s">
        <v>1422</v>
      </c>
      <c r="C12" s="384"/>
      <c r="D12" s="61" t="s">
        <v>1423</v>
      </c>
      <c r="E12" s="62"/>
      <c r="F12" s="63">
        <v>15</v>
      </c>
      <c r="G12" s="64" t="s">
        <v>1424</v>
      </c>
      <c r="H12" s="65">
        <v>0</v>
      </c>
    </row>
    <row r="13" spans="1:8" ht="15.75" customHeight="1" x14ac:dyDescent="0.2">
      <c r="A13" s="289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89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28" t="s">
        <v>361</v>
      </c>
      <c r="B15" s="383" t="s">
        <v>1425</v>
      </c>
      <c r="C15" s="384"/>
      <c r="D15" s="61" t="s">
        <v>1426</v>
      </c>
      <c r="E15" s="62"/>
      <c r="F15" s="63">
        <v>428</v>
      </c>
      <c r="G15" s="64" t="s">
        <v>1427</v>
      </c>
      <c r="H15" s="65">
        <v>0</v>
      </c>
    </row>
    <row r="16" spans="1:8" ht="15.75" customHeight="1" x14ac:dyDescent="0.2">
      <c r="A16" s="289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89" t="s">
        <v>1428</v>
      </c>
      <c r="B17" s="383" t="s">
        <v>1429</v>
      </c>
      <c r="C17" s="384"/>
      <c r="D17" s="61" t="s">
        <v>1430</v>
      </c>
      <c r="E17" s="66"/>
      <c r="F17" s="63">
        <v>14</v>
      </c>
      <c r="G17" s="64" t="s">
        <v>1431</v>
      </c>
      <c r="H17" s="65">
        <v>0</v>
      </c>
    </row>
    <row r="18" spans="1:8" ht="15.75" customHeight="1" x14ac:dyDescent="0.2">
      <c r="A18" s="289" t="s">
        <v>373</v>
      </c>
      <c r="B18" s="304" t="s">
        <v>374</v>
      </c>
      <c r="C18" s="305"/>
      <c r="D18" s="61" t="s">
        <v>370</v>
      </c>
      <c r="E18" s="66"/>
      <c r="F18" s="63">
        <v>17</v>
      </c>
      <c r="G18" s="64" t="s">
        <v>356</v>
      </c>
      <c r="H18" s="65">
        <v>0</v>
      </c>
    </row>
    <row r="19" spans="1:8" ht="15.75" customHeight="1" x14ac:dyDescent="0.2">
      <c r="A19" s="289" t="s">
        <v>463</v>
      </c>
      <c r="B19" s="383" t="s">
        <v>464</v>
      </c>
      <c r="C19" s="384"/>
      <c r="D19" s="61" t="s">
        <v>370</v>
      </c>
      <c r="E19" s="62"/>
      <c r="F19" s="63">
        <v>1</v>
      </c>
      <c r="G19" s="64" t="s">
        <v>356</v>
      </c>
      <c r="H19" s="65">
        <v>0</v>
      </c>
    </row>
    <row r="20" spans="1:8" ht="15.75" customHeight="1" x14ac:dyDescent="0.2">
      <c r="A20" s="289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289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290" t="s">
        <v>1432</v>
      </c>
      <c r="B22" s="383" t="s">
        <v>1502</v>
      </c>
      <c r="C22" s="384"/>
      <c r="D22" s="61" t="s">
        <v>1433</v>
      </c>
      <c r="E22" s="62"/>
      <c r="F22" s="63">
        <v>35</v>
      </c>
      <c r="G22" s="64" t="s">
        <v>1434</v>
      </c>
      <c r="H22" s="65">
        <v>0</v>
      </c>
    </row>
    <row r="23" spans="1:8" ht="15.75" customHeight="1" x14ac:dyDescent="0.2">
      <c r="A23" s="29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0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52E6-31AE-46E2-A7C4-8CCE018346A1}">
  <sheetPr>
    <pageSetUpPr fitToPage="1"/>
  </sheetPr>
  <dimension ref="A1:H56"/>
  <sheetViews>
    <sheetView view="pageBreakPreview" zoomScale="130" zoomScaleNormal="100" zoomScaleSheetLayoutView="130" workbookViewId="0">
      <selection sqref="A1:H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91</v>
      </c>
      <c r="D3" s="407"/>
      <c r="E3" s="407"/>
      <c r="F3" s="408"/>
      <c r="G3" s="41" t="s">
        <v>29</v>
      </c>
      <c r="H3" s="54">
        <v>47</v>
      </c>
    </row>
    <row r="4" spans="1:8" ht="14.25" x14ac:dyDescent="0.2">
      <c r="A4" s="388" t="s">
        <v>26</v>
      </c>
      <c r="B4" s="389"/>
      <c r="C4" s="49" t="s">
        <v>77</v>
      </c>
      <c r="D4" s="388" t="s">
        <v>13</v>
      </c>
      <c r="E4" s="389"/>
      <c r="F4" s="390" t="s">
        <v>316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61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144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252</v>
      </c>
      <c r="E7" s="22" t="s">
        <v>253</v>
      </c>
      <c r="F7" s="52" t="s">
        <v>254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91" t="s">
        <v>1435</v>
      </c>
      <c r="B10" s="385" t="s">
        <v>1436</v>
      </c>
      <c r="C10" s="386"/>
      <c r="D10" s="55" t="s">
        <v>1437</v>
      </c>
      <c r="E10" s="56"/>
      <c r="F10" s="57">
        <v>592</v>
      </c>
      <c r="G10" s="58" t="s">
        <v>1438</v>
      </c>
      <c r="H10" s="59">
        <v>0</v>
      </c>
    </row>
    <row r="11" spans="1:8" ht="15.75" customHeight="1" x14ac:dyDescent="0.2">
      <c r="A11" s="292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92" t="s">
        <v>1439</v>
      </c>
      <c r="B12" s="383" t="s">
        <v>1440</v>
      </c>
      <c r="C12" s="384"/>
      <c r="D12" s="61" t="s">
        <v>1441</v>
      </c>
      <c r="E12" s="62"/>
      <c r="F12" s="63">
        <v>3</v>
      </c>
      <c r="G12" s="64" t="s">
        <v>1442</v>
      </c>
      <c r="H12" s="65">
        <v>0</v>
      </c>
    </row>
    <row r="13" spans="1:8" ht="15.75" customHeight="1" x14ac:dyDescent="0.2">
      <c r="A13" s="292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92" t="s">
        <v>1443</v>
      </c>
      <c r="B14" s="383" t="s">
        <v>1444</v>
      </c>
      <c r="C14" s="384"/>
      <c r="D14" s="61" t="s">
        <v>1445</v>
      </c>
      <c r="E14" s="62"/>
      <c r="F14" s="63">
        <v>592</v>
      </c>
      <c r="G14" s="64" t="s">
        <v>1446</v>
      </c>
      <c r="H14" s="65">
        <v>0</v>
      </c>
    </row>
    <row r="15" spans="1:8" ht="15.75" customHeight="1" x14ac:dyDescent="0.2">
      <c r="A15" s="292" t="s">
        <v>1447</v>
      </c>
      <c r="B15" s="383" t="s">
        <v>1448</v>
      </c>
      <c r="C15" s="384"/>
      <c r="D15" s="61" t="s">
        <v>1449</v>
      </c>
      <c r="E15" s="62"/>
      <c r="F15" s="63">
        <v>30</v>
      </c>
      <c r="G15" s="64" t="s">
        <v>1450</v>
      </c>
      <c r="H15" s="65">
        <v>0</v>
      </c>
    </row>
    <row r="16" spans="1:8" ht="15.75" customHeight="1" x14ac:dyDescent="0.2">
      <c r="A16" s="292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92" t="s">
        <v>1451</v>
      </c>
      <c r="B17" s="383" t="s">
        <v>1452</v>
      </c>
      <c r="C17" s="384"/>
      <c r="D17" s="61" t="s">
        <v>1453</v>
      </c>
      <c r="E17" s="66"/>
      <c r="F17" s="63">
        <v>5</v>
      </c>
      <c r="G17" s="64" t="s">
        <v>1454</v>
      </c>
      <c r="H17" s="65">
        <v>0</v>
      </c>
    </row>
    <row r="18" spans="1:8" ht="15.75" customHeight="1" x14ac:dyDescent="0.2">
      <c r="A18" s="293" t="s">
        <v>1455</v>
      </c>
      <c r="B18" s="383" t="s">
        <v>1456</v>
      </c>
      <c r="C18" s="384"/>
      <c r="D18" s="61" t="s">
        <v>1457</v>
      </c>
      <c r="E18" s="66"/>
      <c r="F18" s="63">
        <v>1</v>
      </c>
      <c r="G18" s="64" t="s">
        <v>1458</v>
      </c>
      <c r="H18" s="65">
        <v>0</v>
      </c>
    </row>
    <row r="19" spans="1:8" ht="15.75" customHeight="1" x14ac:dyDescent="0.2">
      <c r="A19" s="293" t="s">
        <v>1459</v>
      </c>
      <c r="B19" s="383" t="s">
        <v>1460</v>
      </c>
      <c r="C19" s="384"/>
      <c r="D19" s="61" t="s">
        <v>1461</v>
      </c>
      <c r="E19" s="66"/>
      <c r="F19" s="63">
        <v>1</v>
      </c>
      <c r="G19" s="64" t="s">
        <v>1462</v>
      </c>
      <c r="H19" s="65">
        <v>0</v>
      </c>
    </row>
    <row r="20" spans="1:8" ht="15.75" customHeight="1" x14ac:dyDescent="0.2">
      <c r="A20" s="60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2FF3B-4D2F-45E5-BC7B-C452429A2EBA}">
  <sheetPr>
    <pageSetUpPr fitToPage="1"/>
  </sheetPr>
  <dimension ref="A1:H56"/>
  <sheetViews>
    <sheetView view="pageBreakPreview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83</v>
      </c>
      <c r="D3" s="407"/>
      <c r="E3" s="407"/>
      <c r="F3" s="408"/>
      <c r="G3" s="41" t="s">
        <v>29</v>
      </c>
      <c r="H3" s="54">
        <v>48</v>
      </c>
    </row>
    <row r="4" spans="1:8" ht="14.25" x14ac:dyDescent="0.2">
      <c r="A4" s="388" t="s">
        <v>26</v>
      </c>
      <c r="B4" s="389"/>
      <c r="C4" s="49" t="s">
        <v>78</v>
      </c>
      <c r="D4" s="388" t="s">
        <v>13</v>
      </c>
      <c r="E4" s="389"/>
      <c r="F4" s="390" t="s">
        <v>308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562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127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225</v>
      </c>
      <c r="E7" s="22" t="s">
        <v>226</v>
      </c>
      <c r="F7" s="52" t="s">
        <v>227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94" t="s">
        <v>1463</v>
      </c>
      <c r="B10" s="385" t="s">
        <v>1464</v>
      </c>
      <c r="C10" s="386"/>
      <c r="D10" s="55" t="s">
        <v>1465</v>
      </c>
      <c r="E10" s="56"/>
      <c r="F10" s="57">
        <v>4496</v>
      </c>
      <c r="G10" s="58" t="s">
        <v>1466</v>
      </c>
      <c r="H10" s="59">
        <v>0</v>
      </c>
    </row>
    <row r="11" spans="1:8" ht="15.75" customHeight="1" x14ac:dyDescent="0.2">
      <c r="A11" s="295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96" t="s">
        <v>1467</v>
      </c>
      <c r="B12" s="383" t="s">
        <v>1468</v>
      </c>
      <c r="C12" s="384"/>
      <c r="D12" s="61" t="s">
        <v>1469</v>
      </c>
      <c r="E12" s="62"/>
      <c r="F12" s="63">
        <v>23</v>
      </c>
      <c r="G12" s="64" t="s">
        <v>1470</v>
      </c>
      <c r="H12" s="65">
        <v>0</v>
      </c>
    </row>
    <row r="13" spans="1:8" ht="15.75" customHeight="1" x14ac:dyDescent="0.2">
      <c r="A13" s="297" t="s">
        <v>1471</v>
      </c>
      <c r="B13" s="383" t="s">
        <v>1472</v>
      </c>
      <c r="C13" s="384"/>
      <c r="D13" s="61" t="s">
        <v>1473</v>
      </c>
      <c r="E13" s="62"/>
      <c r="F13" s="63">
        <v>315</v>
      </c>
      <c r="G13" s="64" t="s">
        <v>1474</v>
      </c>
      <c r="H13" s="65">
        <v>0</v>
      </c>
    </row>
    <row r="14" spans="1:8" ht="15.75" customHeight="1" x14ac:dyDescent="0.2">
      <c r="A14" s="297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29" t="s">
        <v>361</v>
      </c>
      <c r="B15" s="383" t="s">
        <v>1475</v>
      </c>
      <c r="C15" s="384"/>
      <c r="D15" s="61" t="s">
        <v>1476</v>
      </c>
      <c r="E15" s="62"/>
      <c r="F15" s="63">
        <v>251</v>
      </c>
      <c r="G15" s="64" t="s">
        <v>1477</v>
      </c>
      <c r="H15" s="65">
        <v>0</v>
      </c>
    </row>
    <row r="16" spans="1:8" ht="15.75" customHeight="1" x14ac:dyDescent="0.2">
      <c r="A16" s="297" t="s">
        <v>1478</v>
      </c>
      <c r="B16" s="383" t="s">
        <v>1479</v>
      </c>
      <c r="C16" s="384"/>
      <c r="D16" s="61" t="s">
        <v>1480</v>
      </c>
      <c r="E16" s="62"/>
      <c r="F16" s="63">
        <v>2</v>
      </c>
      <c r="G16" s="64" t="s">
        <v>1481</v>
      </c>
      <c r="H16" s="65">
        <v>0</v>
      </c>
    </row>
    <row r="17" spans="1:8" ht="15.75" customHeight="1" x14ac:dyDescent="0.2">
      <c r="A17" s="297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297" t="s">
        <v>1482</v>
      </c>
      <c r="B18" s="383" t="s">
        <v>1483</v>
      </c>
      <c r="C18" s="384"/>
      <c r="D18" s="61" t="s">
        <v>1484</v>
      </c>
      <c r="E18" s="66"/>
      <c r="F18" s="63">
        <v>15</v>
      </c>
      <c r="G18" s="64" t="s">
        <v>1485</v>
      </c>
      <c r="H18" s="65">
        <v>0</v>
      </c>
    </row>
    <row r="19" spans="1:8" ht="15.75" customHeight="1" x14ac:dyDescent="0.2">
      <c r="A19" s="297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97" t="s">
        <v>1486</v>
      </c>
      <c r="B20" s="383" t="s">
        <v>1487</v>
      </c>
      <c r="C20" s="384"/>
      <c r="D20" s="61" t="s">
        <v>1488</v>
      </c>
      <c r="E20" s="62"/>
      <c r="F20" s="63">
        <v>14</v>
      </c>
      <c r="G20" s="64" t="s">
        <v>1489</v>
      </c>
      <c r="H20" s="65">
        <v>0</v>
      </c>
    </row>
    <row r="21" spans="1:8" ht="15.75" customHeight="1" x14ac:dyDescent="0.2">
      <c r="A21" s="297" t="s">
        <v>1490</v>
      </c>
      <c r="B21" s="383" t="s">
        <v>1491</v>
      </c>
      <c r="C21" s="384"/>
      <c r="D21" s="61" t="s">
        <v>1492</v>
      </c>
      <c r="E21" s="62"/>
      <c r="F21" s="63">
        <v>2</v>
      </c>
      <c r="G21" s="64" t="s">
        <v>1493</v>
      </c>
      <c r="H21" s="65">
        <v>0</v>
      </c>
    </row>
    <row r="22" spans="1:8" ht="15.75" customHeight="1" x14ac:dyDescent="0.2">
      <c r="A22" s="297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297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298" t="s">
        <v>1494</v>
      </c>
      <c r="B24" s="383" t="s">
        <v>1495</v>
      </c>
      <c r="C24" s="384"/>
      <c r="D24" s="61" t="s">
        <v>1496</v>
      </c>
      <c r="E24" s="62"/>
      <c r="F24" s="63">
        <v>2</v>
      </c>
      <c r="G24" s="64" t="s">
        <v>1497</v>
      </c>
      <c r="H24" s="65">
        <v>0</v>
      </c>
    </row>
    <row r="25" spans="1:8" ht="15.75" customHeight="1" x14ac:dyDescent="0.2">
      <c r="A25" s="298" t="s">
        <v>1498</v>
      </c>
      <c r="B25" s="383" t="s">
        <v>1499</v>
      </c>
      <c r="C25" s="384"/>
      <c r="D25" s="61" t="s">
        <v>1386</v>
      </c>
      <c r="E25" s="62"/>
      <c r="F25" s="63">
        <v>180</v>
      </c>
      <c r="G25" s="64" t="s">
        <v>1500</v>
      </c>
      <c r="H25" s="65">
        <v>0</v>
      </c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ADBC-4F4E-49A6-9D61-26A530CB9F6D}">
  <sheetPr>
    <pageSetUpPr fitToPage="1"/>
  </sheetPr>
  <dimension ref="A1:H56"/>
  <sheetViews>
    <sheetView view="pageBreakPreview" zoomScale="115" zoomScaleNormal="100" zoomScaleSheetLayoutView="115" workbookViewId="0">
      <selection activeCell="B14" sqref="B14:C14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113</v>
      </c>
      <c r="D3" s="407"/>
      <c r="E3" s="407"/>
      <c r="F3" s="408"/>
      <c r="G3" s="41" t="s">
        <v>29</v>
      </c>
      <c r="H3" s="54">
        <v>4</v>
      </c>
    </row>
    <row r="4" spans="1:8" ht="14.25" x14ac:dyDescent="0.2">
      <c r="A4" s="388" t="s">
        <v>26</v>
      </c>
      <c r="B4" s="389"/>
      <c r="C4" s="49" t="s">
        <v>36</v>
      </c>
      <c r="D4" s="388" t="s">
        <v>13</v>
      </c>
      <c r="E4" s="389"/>
      <c r="F4" s="390" t="s">
        <v>338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102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142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243</v>
      </c>
      <c r="E7" s="22" t="s">
        <v>244</v>
      </c>
      <c r="F7" s="52" t="s">
        <v>245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88" t="s">
        <v>421</v>
      </c>
      <c r="B10" s="385" t="s">
        <v>422</v>
      </c>
      <c r="C10" s="386"/>
      <c r="D10" s="55" t="s">
        <v>423</v>
      </c>
      <c r="E10" s="56"/>
      <c r="F10" s="57">
        <v>745</v>
      </c>
      <c r="G10" s="58" t="s">
        <v>424</v>
      </c>
      <c r="H10" s="59">
        <v>0</v>
      </c>
    </row>
    <row r="11" spans="1:8" ht="15.75" customHeight="1" x14ac:dyDescent="0.2">
      <c r="A11" s="8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90" t="s">
        <v>425</v>
      </c>
      <c r="B12" s="383" t="s">
        <v>426</v>
      </c>
      <c r="C12" s="384"/>
      <c r="D12" s="61" t="s">
        <v>427</v>
      </c>
      <c r="E12" s="62"/>
      <c r="F12" s="63">
        <v>4</v>
      </c>
      <c r="G12" s="64" t="s">
        <v>428</v>
      </c>
      <c r="H12" s="65">
        <v>0</v>
      </c>
    </row>
    <row r="13" spans="1:8" ht="15.75" customHeight="1" x14ac:dyDescent="0.2">
      <c r="A13" s="91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311" t="s">
        <v>361</v>
      </c>
      <c r="B14" s="383" t="s">
        <v>429</v>
      </c>
      <c r="C14" s="384"/>
      <c r="D14" s="61" t="s">
        <v>430</v>
      </c>
      <c r="E14" s="62"/>
      <c r="F14" s="63">
        <v>15</v>
      </c>
      <c r="G14" s="64" t="s">
        <v>431</v>
      </c>
      <c r="H14" s="65">
        <v>0</v>
      </c>
    </row>
    <row r="15" spans="1:8" ht="15.75" customHeight="1" x14ac:dyDescent="0.2">
      <c r="A15" s="91" t="s">
        <v>432</v>
      </c>
      <c r="B15" s="383" t="s">
        <v>433</v>
      </c>
      <c r="C15" s="384"/>
      <c r="D15" s="61" t="s">
        <v>434</v>
      </c>
      <c r="E15" s="62"/>
      <c r="F15" s="63">
        <v>3</v>
      </c>
      <c r="G15" s="64" t="s">
        <v>435</v>
      </c>
      <c r="H15" s="65">
        <v>0</v>
      </c>
    </row>
    <row r="16" spans="1:8" ht="15.75" customHeight="1" x14ac:dyDescent="0.2">
      <c r="A16" s="91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91" t="s">
        <v>436</v>
      </c>
      <c r="B17" s="383" t="s">
        <v>437</v>
      </c>
      <c r="C17" s="384"/>
      <c r="D17" s="61" t="s">
        <v>438</v>
      </c>
      <c r="E17" s="66"/>
      <c r="F17" s="63">
        <v>2</v>
      </c>
      <c r="G17" s="64" t="s">
        <v>439</v>
      </c>
      <c r="H17" s="65">
        <v>0</v>
      </c>
    </row>
    <row r="18" spans="1:8" ht="15.75" customHeight="1" x14ac:dyDescent="0.2">
      <c r="A18" s="91" t="s">
        <v>373</v>
      </c>
      <c r="B18" s="383" t="s">
        <v>374</v>
      </c>
      <c r="C18" s="384"/>
      <c r="D18" s="61" t="s">
        <v>370</v>
      </c>
      <c r="E18" s="66"/>
      <c r="F18" s="63">
        <v>1</v>
      </c>
      <c r="G18" s="64" t="s">
        <v>356</v>
      </c>
      <c r="H18" s="65">
        <v>0</v>
      </c>
    </row>
    <row r="19" spans="1:8" ht="15.75" customHeight="1" x14ac:dyDescent="0.2">
      <c r="A19" s="91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92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92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2036-F6F3-4D61-BF33-313408B7991A}">
  <sheetPr>
    <pageSetUpPr fitToPage="1"/>
  </sheetPr>
  <dimension ref="A1:H56"/>
  <sheetViews>
    <sheetView tabSelected="1" view="pageBreakPreview" topLeftCell="A3" zoomScale="115" zoomScaleNormal="100" zoomScaleSheetLayoutView="115" workbookViewId="0">
      <selection activeCell="F19" sqref="F19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1503</v>
      </c>
      <c r="D3" s="407"/>
      <c r="E3" s="407"/>
      <c r="F3" s="408"/>
      <c r="G3" s="41" t="s">
        <v>29</v>
      </c>
      <c r="H3" s="54">
        <v>49</v>
      </c>
    </row>
    <row r="4" spans="1:8" ht="14.25" x14ac:dyDescent="0.2">
      <c r="A4" s="388" t="s">
        <v>26</v>
      </c>
      <c r="B4" s="389"/>
      <c r="C4" s="49">
        <v>7774860</v>
      </c>
      <c r="D4" s="388" t="s">
        <v>13</v>
      </c>
      <c r="E4" s="389"/>
      <c r="F4" s="390" t="s">
        <v>1504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90</v>
      </c>
      <c r="G5" s="299" t="s">
        <v>9</v>
      </c>
      <c r="H5" s="46" t="s">
        <v>159</v>
      </c>
    </row>
    <row r="6" spans="1:8" ht="15.75" customHeight="1" x14ac:dyDescent="0.2">
      <c r="A6" s="388" t="s">
        <v>14</v>
      </c>
      <c r="B6" s="394"/>
      <c r="C6" s="389"/>
      <c r="D6" s="409" t="s">
        <v>148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300" t="s">
        <v>159</v>
      </c>
      <c r="E7" s="22" t="s">
        <v>160</v>
      </c>
      <c r="F7" s="52" t="s">
        <v>272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276" t="s">
        <v>730</v>
      </c>
      <c r="B10" s="385" t="s">
        <v>731</v>
      </c>
      <c r="C10" s="386"/>
      <c r="D10" s="55" t="s">
        <v>355</v>
      </c>
      <c r="E10" s="56"/>
      <c r="F10" s="57">
        <v>525</v>
      </c>
      <c r="G10" s="58" t="s">
        <v>356</v>
      </c>
      <c r="H10" s="59">
        <v>0</v>
      </c>
    </row>
    <row r="11" spans="1:8" ht="15.75" customHeight="1" x14ac:dyDescent="0.2">
      <c r="A11" s="240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240" t="s">
        <v>357</v>
      </c>
      <c r="B12" s="383" t="s">
        <v>358</v>
      </c>
      <c r="C12" s="384"/>
      <c r="D12" s="61" t="s">
        <v>359</v>
      </c>
      <c r="E12" s="62"/>
      <c r="F12" s="63">
        <v>2</v>
      </c>
      <c r="G12" s="64" t="s">
        <v>356</v>
      </c>
      <c r="H12" s="65">
        <v>0</v>
      </c>
    </row>
    <row r="13" spans="1:8" ht="15.75" customHeight="1" x14ac:dyDescent="0.2">
      <c r="A13" s="240"/>
      <c r="B13" s="383"/>
      <c r="C13" s="384"/>
      <c r="D13" s="61"/>
      <c r="E13" s="62"/>
      <c r="F13" s="63"/>
      <c r="G13" s="64"/>
      <c r="H13" s="65"/>
    </row>
    <row r="14" spans="1:8" ht="15.75" customHeight="1" x14ac:dyDescent="0.2">
      <c r="A14" s="240" t="s">
        <v>361</v>
      </c>
      <c r="B14" s="383" t="s">
        <v>389</v>
      </c>
      <c r="C14" s="384"/>
      <c r="D14" s="61" t="s">
        <v>355</v>
      </c>
      <c r="E14" s="62"/>
      <c r="F14" s="63">
        <v>14</v>
      </c>
      <c r="G14" s="64" t="s">
        <v>356</v>
      </c>
      <c r="H14" s="65">
        <v>0</v>
      </c>
    </row>
    <row r="15" spans="1:8" ht="15.75" customHeight="1" x14ac:dyDescent="0.2">
      <c r="A15" s="284" t="s">
        <v>364</v>
      </c>
      <c r="B15" s="383" t="s">
        <v>365</v>
      </c>
      <c r="C15" s="384"/>
      <c r="D15" s="61" t="s">
        <v>359</v>
      </c>
      <c r="E15" s="62"/>
      <c r="F15" s="63">
        <v>2.2999999999999998</v>
      </c>
      <c r="G15" s="64" t="s">
        <v>356</v>
      </c>
      <c r="H15" s="65">
        <v>0</v>
      </c>
    </row>
    <row r="16" spans="1:8" ht="15.75" customHeight="1" x14ac:dyDescent="0.2">
      <c r="A16" s="241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241" t="s">
        <v>368</v>
      </c>
      <c r="B17" s="383" t="s">
        <v>369</v>
      </c>
      <c r="C17" s="384"/>
      <c r="D17" s="61" t="s">
        <v>370</v>
      </c>
      <c r="E17" s="62"/>
      <c r="F17" s="63">
        <v>3</v>
      </c>
      <c r="G17" s="64" t="s">
        <v>356</v>
      </c>
      <c r="H17" s="65">
        <v>0</v>
      </c>
    </row>
    <row r="18" spans="1:8" ht="15.75" customHeight="1" x14ac:dyDescent="0.2">
      <c r="A18" s="279" t="s">
        <v>373</v>
      </c>
      <c r="B18" s="383" t="s">
        <v>374</v>
      </c>
      <c r="C18" s="384"/>
      <c r="D18" s="61" t="s">
        <v>370</v>
      </c>
      <c r="E18" s="66"/>
      <c r="F18" s="63">
        <v>2</v>
      </c>
      <c r="G18" s="64" t="s">
        <v>356</v>
      </c>
      <c r="H18" s="65">
        <v>0</v>
      </c>
    </row>
    <row r="19" spans="1:8" ht="15.75" customHeight="1" x14ac:dyDescent="0.2">
      <c r="A19" s="60"/>
      <c r="B19" s="383"/>
      <c r="C19" s="384"/>
      <c r="D19" s="61"/>
      <c r="E19" s="66"/>
      <c r="F19" s="63"/>
      <c r="G19" s="64"/>
      <c r="H19" s="65"/>
    </row>
    <row r="20" spans="1:8" ht="15.75" customHeight="1" x14ac:dyDescent="0.2">
      <c r="A20" s="279" t="s">
        <v>375</v>
      </c>
      <c r="B20" s="383" t="s">
        <v>376</v>
      </c>
      <c r="C20" s="384"/>
      <c r="D20" s="61" t="s">
        <v>1386</v>
      </c>
      <c r="E20" s="62"/>
      <c r="F20" s="63">
        <v>36</v>
      </c>
      <c r="G20" s="64" t="s">
        <v>356</v>
      </c>
      <c r="H20" s="65">
        <v>0</v>
      </c>
    </row>
    <row r="21" spans="1:8" ht="15.75" customHeight="1" x14ac:dyDescent="0.2">
      <c r="A21" s="60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01"/>
    </row>
    <row r="48" spans="1:8" s="26" customFormat="1" ht="15.75" customHeight="1" x14ac:dyDescent="0.25">
      <c r="A48" s="395" t="s">
        <v>22</v>
      </c>
      <c r="B48" s="395"/>
      <c r="C48" s="395"/>
      <c r="D48" s="30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0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3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01"/>
    </row>
    <row r="52" spans="1:8" s="26" customFormat="1" ht="15.75" customHeight="1" x14ac:dyDescent="0.25">
      <c r="A52" s="375"/>
      <c r="B52" s="375"/>
      <c r="C52" s="375"/>
      <c r="D52" s="30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01"/>
    </row>
    <row r="55" spans="1:8" s="26" customFormat="1" ht="15" x14ac:dyDescent="0.25">
      <c r="A55" s="377"/>
      <c r="B55" s="377"/>
      <c r="C55" s="377"/>
      <c r="D55" s="30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G56:H56"/>
    <mergeCell ref="A51:C51"/>
    <mergeCell ref="A52:C52"/>
    <mergeCell ref="A53:C53"/>
    <mergeCell ref="A54:C54"/>
    <mergeCell ref="A55:C55"/>
    <mergeCell ref="A56:E56"/>
    <mergeCell ref="A50:C50"/>
    <mergeCell ref="B39:C39"/>
    <mergeCell ref="B40:C40"/>
    <mergeCell ref="B41:C41"/>
    <mergeCell ref="B42:C42"/>
    <mergeCell ref="B43:C43"/>
    <mergeCell ref="B44:C44"/>
    <mergeCell ref="B45:C45"/>
    <mergeCell ref="A46:G46"/>
    <mergeCell ref="A47:C47"/>
    <mergeCell ref="A48:C48"/>
    <mergeCell ref="A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A5:C5"/>
    <mergeCell ref="A6:C6"/>
    <mergeCell ref="D6:F6"/>
    <mergeCell ref="A7:C7"/>
    <mergeCell ref="A8:B8"/>
    <mergeCell ref="C8:H8"/>
    <mergeCell ref="A9:C9"/>
    <mergeCell ref="B10:C10"/>
    <mergeCell ref="B11:C11"/>
    <mergeCell ref="B12:C12"/>
    <mergeCell ref="B13:C13"/>
    <mergeCell ref="A1:H1"/>
    <mergeCell ref="A3:B3"/>
    <mergeCell ref="C3:F3"/>
    <mergeCell ref="A4:B4"/>
    <mergeCell ref="D4:E4"/>
    <mergeCell ref="F4:H4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81C9-5C17-42B3-AD25-6728B0D14542}">
  <sheetPr>
    <pageSetUpPr fitToPage="1"/>
  </sheetPr>
  <dimension ref="A1:H56"/>
  <sheetViews>
    <sheetView view="pageBreakPreview" zoomScaleNormal="100" zoomScaleSheetLayoutView="100" workbookViewId="0">
      <selection activeCell="B15" sqref="B15:C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106</v>
      </c>
      <c r="D3" s="407"/>
      <c r="E3" s="407"/>
      <c r="F3" s="408"/>
      <c r="G3" s="41" t="s">
        <v>29</v>
      </c>
      <c r="H3" s="54">
        <v>5</v>
      </c>
    </row>
    <row r="4" spans="1:8" ht="14.25" x14ac:dyDescent="0.2">
      <c r="A4" s="388" t="s">
        <v>26</v>
      </c>
      <c r="B4" s="389"/>
      <c r="C4" s="49" t="s">
        <v>37</v>
      </c>
      <c r="D4" s="388" t="s">
        <v>13</v>
      </c>
      <c r="E4" s="389"/>
      <c r="F4" s="390" t="s">
        <v>331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238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132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183</v>
      </c>
      <c r="E7" s="22" t="s">
        <v>184</v>
      </c>
      <c r="F7" s="52" t="s">
        <v>185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93" t="s">
        <v>440</v>
      </c>
      <c r="B10" s="385" t="s">
        <v>441</v>
      </c>
      <c r="C10" s="386"/>
      <c r="D10" s="55" t="s">
        <v>442</v>
      </c>
      <c r="E10" s="56"/>
      <c r="F10" s="57">
        <v>1698</v>
      </c>
      <c r="G10" s="58" t="s">
        <v>443</v>
      </c>
      <c r="H10" s="59">
        <v>0</v>
      </c>
    </row>
    <row r="11" spans="1:8" ht="15.75" customHeight="1" x14ac:dyDescent="0.2">
      <c r="A11" s="9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95" t="s">
        <v>444</v>
      </c>
      <c r="B12" s="383" t="s">
        <v>445</v>
      </c>
      <c r="C12" s="384"/>
      <c r="D12" s="61" t="s">
        <v>446</v>
      </c>
      <c r="E12" s="62"/>
      <c r="F12" s="63">
        <v>9</v>
      </c>
      <c r="G12" s="64" t="s">
        <v>447</v>
      </c>
      <c r="H12" s="65">
        <v>0</v>
      </c>
    </row>
    <row r="13" spans="1:8" ht="15.75" customHeight="1" x14ac:dyDescent="0.2">
      <c r="A13" s="96" t="s">
        <v>448</v>
      </c>
      <c r="B13" s="383" t="s">
        <v>449</v>
      </c>
      <c r="C13" s="384"/>
      <c r="D13" s="61" t="s">
        <v>450</v>
      </c>
      <c r="E13" s="62"/>
      <c r="F13" s="63">
        <v>119</v>
      </c>
      <c r="G13" s="64" t="s">
        <v>451</v>
      </c>
      <c r="H13" s="65">
        <v>0</v>
      </c>
    </row>
    <row r="14" spans="1:8" ht="15.75" customHeight="1" x14ac:dyDescent="0.2">
      <c r="A14" s="96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2" t="s">
        <v>361</v>
      </c>
      <c r="B15" s="383" t="s">
        <v>452</v>
      </c>
      <c r="C15" s="384"/>
      <c r="D15" s="61" t="s">
        <v>453</v>
      </c>
      <c r="E15" s="62"/>
      <c r="F15" s="63">
        <v>38</v>
      </c>
      <c r="G15" s="64" t="s">
        <v>454</v>
      </c>
      <c r="H15" s="65">
        <v>0</v>
      </c>
    </row>
    <row r="16" spans="1:8" ht="15.75" customHeight="1" x14ac:dyDescent="0.2">
      <c r="A16" s="96" t="s">
        <v>455</v>
      </c>
      <c r="B16" s="383" t="s">
        <v>456</v>
      </c>
      <c r="C16" s="384"/>
      <c r="D16" s="61" t="s">
        <v>457</v>
      </c>
      <c r="E16" s="62"/>
      <c r="F16" s="63">
        <v>1</v>
      </c>
      <c r="G16" s="64" t="s">
        <v>458</v>
      </c>
      <c r="H16" s="65">
        <v>0</v>
      </c>
    </row>
    <row r="17" spans="1:8" ht="15.75" customHeight="1" x14ac:dyDescent="0.2">
      <c r="A17" s="96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96" t="s">
        <v>459</v>
      </c>
      <c r="B18" s="383" t="s">
        <v>460</v>
      </c>
      <c r="C18" s="384"/>
      <c r="D18" s="61" t="s">
        <v>461</v>
      </c>
      <c r="E18" s="66"/>
      <c r="F18" s="63">
        <v>1</v>
      </c>
      <c r="G18" s="64" t="s">
        <v>462</v>
      </c>
      <c r="H18" s="65">
        <v>0</v>
      </c>
    </row>
    <row r="19" spans="1:8" ht="15.75" customHeight="1" x14ac:dyDescent="0.2">
      <c r="A19" s="96" t="s">
        <v>463</v>
      </c>
      <c r="B19" s="383" t="s">
        <v>464</v>
      </c>
      <c r="C19" s="384"/>
      <c r="D19" s="61" t="s">
        <v>370</v>
      </c>
      <c r="E19" s="62"/>
      <c r="F19" s="63">
        <v>1</v>
      </c>
      <c r="G19" s="64" t="s">
        <v>356</v>
      </c>
      <c r="H19" s="65">
        <v>0</v>
      </c>
    </row>
    <row r="20" spans="1:8" ht="15.75" customHeight="1" x14ac:dyDescent="0.2">
      <c r="A20" s="96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97" t="s">
        <v>375</v>
      </c>
      <c r="B21" s="383" t="s">
        <v>376</v>
      </c>
      <c r="C21" s="384"/>
      <c r="D21" s="61" t="s">
        <v>1386</v>
      </c>
      <c r="E21" s="62"/>
      <c r="F21" s="63">
        <v>108</v>
      </c>
      <c r="G21" s="64" t="s">
        <v>356</v>
      </c>
      <c r="H21" s="65">
        <v>0</v>
      </c>
    </row>
    <row r="22" spans="1:8" ht="15.75" customHeight="1" x14ac:dyDescent="0.2">
      <c r="A22" s="97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97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CA21-8187-44D0-99B8-8BDD0343AFDC}">
  <sheetPr>
    <pageSetUpPr fitToPage="1"/>
  </sheetPr>
  <dimension ref="A1:H56"/>
  <sheetViews>
    <sheetView view="pageBreakPreview" zoomScaleNormal="100" zoomScaleSheetLayoutView="100" workbookViewId="0">
      <selection activeCell="B15" sqref="B15:C15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102</v>
      </c>
      <c r="D3" s="407"/>
      <c r="E3" s="407"/>
      <c r="F3" s="408"/>
      <c r="G3" s="41" t="s">
        <v>29</v>
      </c>
      <c r="H3" s="54">
        <v>6</v>
      </c>
    </row>
    <row r="4" spans="1:8" ht="14.25" x14ac:dyDescent="0.2">
      <c r="A4" s="388" t="s">
        <v>26</v>
      </c>
      <c r="B4" s="389"/>
      <c r="C4" s="49" t="s">
        <v>38</v>
      </c>
      <c r="D4" s="388" t="s">
        <v>13</v>
      </c>
      <c r="E4" s="389"/>
      <c r="F4" s="390" t="s">
        <v>327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249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139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219</v>
      </c>
      <c r="E7" s="22" t="s">
        <v>220</v>
      </c>
      <c r="F7" s="52" t="s">
        <v>221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98" t="s">
        <v>465</v>
      </c>
      <c r="B10" s="385" t="s">
        <v>466</v>
      </c>
      <c r="C10" s="386"/>
      <c r="D10" s="55" t="s">
        <v>467</v>
      </c>
      <c r="E10" s="56"/>
      <c r="F10" s="57">
        <v>1473</v>
      </c>
      <c r="G10" s="58" t="s">
        <v>468</v>
      </c>
      <c r="H10" s="59">
        <v>0</v>
      </c>
    </row>
    <row r="11" spans="1:8" ht="15.75" customHeight="1" x14ac:dyDescent="0.2">
      <c r="A11" s="9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00" t="s">
        <v>469</v>
      </c>
      <c r="B12" s="383" t="s">
        <v>470</v>
      </c>
      <c r="C12" s="384"/>
      <c r="D12" s="61" t="s">
        <v>471</v>
      </c>
      <c r="E12" s="62"/>
      <c r="F12" s="63">
        <v>8</v>
      </c>
      <c r="G12" s="64" t="s">
        <v>472</v>
      </c>
      <c r="H12" s="65">
        <v>0</v>
      </c>
    </row>
    <row r="13" spans="1:8" ht="15.75" customHeight="1" x14ac:dyDescent="0.2">
      <c r="A13" s="101" t="s">
        <v>473</v>
      </c>
      <c r="B13" s="383" t="s">
        <v>474</v>
      </c>
      <c r="C13" s="384"/>
      <c r="D13" s="61" t="s">
        <v>475</v>
      </c>
      <c r="E13" s="62"/>
      <c r="F13" s="63">
        <v>104</v>
      </c>
      <c r="G13" s="64" t="s">
        <v>476</v>
      </c>
      <c r="H13" s="65">
        <v>0</v>
      </c>
    </row>
    <row r="14" spans="1:8" ht="15.75" customHeight="1" x14ac:dyDescent="0.2">
      <c r="A14" s="101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3" t="s">
        <v>361</v>
      </c>
      <c r="B15" s="383" t="s">
        <v>477</v>
      </c>
      <c r="C15" s="384"/>
      <c r="D15" s="61" t="s">
        <v>478</v>
      </c>
      <c r="E15" s="62"/>
      <c r="F15" s="63">
        <v>73</v>
      </c>
      <c r="G15" s="64" t="s">
        <v>479</v>
      </c>
      <c r="H15" s="65">
        <v>0</v>
      </c>
    </row>
    <row r="16" spans="1:8" ht="15.75" customHeight="1" x14ac:dyDescent="0.2">
      <c r="A16" s="101" t="s">
        <v>480</v>
      </c>
      <c r="B16" s="383" t="s">
        <v>481</v>
      </c>
      <c r="C16" s="384"/>
      <c r="D16" s="61" t="s">
        <v>482</v>
      </c>
      <c r="E16" s="62"/>
      <c r="F16" s="63">
        <v>3</v>
      </c>
      <c r="G16" s="64" t="s">
        <v>483</v>
      </c>
      <c r="H16" s="65">
        <v>0</v>
      </c>
    </row>
    <row r="17" spans="1:8" ht="15.75" customHeight="1" x14ac:dyDescent="0.2">
      <c r="A17" s="101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01" t="s">
        <v>484</v>
      </c>
      <c r="B18" s="383" t="s">
        <v>485</v>
      </c>
      <c r="C18" s="384"/>
      <c r="D18" s="61" t="s">
        <v>486</v>
      </c>
      <c r="E18" s="66"/>
      <c r="F18" s="63">
        <v>8</v>
      </c>
      <c r="G18" s="64" t="s">
        <v>487</v>
      </c>
      <c r="H18" s="65">
        <v>0</v>
      </c>
    </row>
    <row r="19" spans="1:8" ht="15.75" customHeight="1" x14ac:dyDescent="0.2">
      <c r="A19" s="101" t="s">
        <v>488</v>
      </c>
      <c r="B19" s="383" t="s">
        <v>489</v>
      </c>
      <c r="C19" s="384"/>
      <c r="D19" s="61" t="s">
        <v>490</v>
      </c>
      <c r="E19" s="66"/>
      <c r="F19" s="63">
        <v>4</v>
      </c>
      <c r="G19" s="64" t="s">
        <v>491</v>
      </c>
      <c r="H19" s="65">
        <v>0</v>
      </c>
    </row>
    <row r="20" spans="1:8" ht="15.75" customHeight="1" x14ac:dyDescent="0.2">
      <c r="A20" s="102"/>
      <c r="B20" s="383"/>
      <c r="C20" s="384"/>
      <c r="D20" s="61"/>
      <c r="E20" s="62"/>
      <c r="F20" s="63"/>
      <c r="G20" s="64"/>
      <c r="H20" s="65"/>
    </row>
    <row r="21" spans="1:8" ht="15.75" customHeight="1" x14ac:dyDescent="0.2">
      <c r="A21" s="102" t="s">
        <v>492</v>
      </c>
      <c r="B21" s="383" t="s">
        <v>493</v>
      </c>
      <c r="C21" s="384"/>
      <c r="D21" s="61" t="s">
        <v>1386</v>
      </c>
      <c r="E21" s="62"/>
      <c r="F21" s="63">
        <v>138</v>
      </c>
      <c r="G21" s="64" t="s">
        <v>494</v>
      </c>
      <c r="H21" s="65">
        <v>0</v>
      </c>
    </row>
    <row r="22" spans="1:8" ht="15.75" customHeight="1" x14ac:dyDescent="0.2">
      <c r="A22" s="60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ABFE7-DE3C-4EAC-AA7A-D071D6490670}">
  <sheetPr>
    <pageSetUpPr fitToPage="1"/>
  </sheetPr>
  <dimension ref="A1:H56"/>
  <sheetViews>
    <sheetView view="pageBreakPreview" zoomScale="115" zoomScaleNormal="100" zoomScaleSheetLayoutView="115" workbookViewId="0">
      <selection activeCell="A16" sqref="A16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79</v>
      </c>
      <c r="D3" s="407"/>
      <c r="E3" s="407"/>
      <c r="F3" s="408"/>
      <c r="G3" s="41" t="s">
        <v>29</v>
      </c>
      <c r="H3" s="54">
        <v>7</v>
      </c>
    </row>
    <row r="4" spans="1:8" ht="14.25" x14ac:dyDescent="0.2">
      <c r="A4" s="388" t="s">
        <v>26</v>
      </c>
      <c r="B4" s="389"/>
      <c r="C4" s="49">
        <v>7811198</v>
      </c>
      <c r="D4" s="388" t="s">
        <v>13</v>
      </c>
      <c r="E4" s="389"/>
      <c r="F4" s="390" t="s">
        <v>304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162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158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159</v>
      </c>
      <c r="E7" s="22" t="s">
        <v>160</v>
      </c>
      <c r="F7" s="52" t="s">
        <v>161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03" t="s">
        <v>495</v>
      </c>
      <c r="B10" s="385" t="s">
        <v>496</v>
      </c>
      <c r="C10" s="386"/>
      <c r="D10" s="55" t="s">
        <v>497</v>
      </c>
      <c r="E10" s="56"/>
      <c r="F10" s="57">
        <v>1118</v>
      </c>
      <c r="G10" s="58" t="s">
        <v>498</v>
      </c>
      <c r="H10" s="59">
        <v>0</v>
      </c>
    </row>
    <row r="11" spans="1:8" ht="15.75" customHeight="1" x14ac:dyDescent="0.2">
      <c r="A11" s="104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05" t="s">
        <v>499</v>
      </c>
      <c r="B12" s="383" t="s">
        <v>500</v>
      </c>
      <c r="C12" s="384"/>
      <c r="D12" s="61" t="s">
        <v>501</v>
      </c>
      <c r="E12" s="62"/>
      <c r="F12" s="63">
        <v>6</v>
      </c>
      <c r="G12" s="64" t="s">
        <v>502</v>
      </c>
      <c r="H12" s="65">
        <v>0</v>
      </c>
    </row>
    <row r="13" spans="1:8" ht="15.75" customHeight="1" x14ac:dyDescent="0.2">
      <c r="A13" s="106" t="s">
        <v>503</v>
      </c>
      <c r="B13" s="383" t="s">
        <v>504</v>
      </c>
      <c r="C13" s="384"/>
      <c r="D13" s="61" t="s">
        <v>505</v>
      </c>
      <c r="E13" s="62"/>
      <c r="F13" s="63">
        <v>79</v>
      </c>
      <c r="G13" s="64" t="s">
        <v>506</v>
      </c>
      <c r="H13" s="65">
        <v>0</v>
      </c>
    </row>
    <row r="14" spans="1:8" ht="15.75" customHeight="1" x14ac:dyDescent="0.2">
      <c r="A14" s="106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314" t="s">
        <v>361</v>
      </c>
      <c r="B15" s="383" t="s">
        <v>507</v>
      </c>
      <c r="C15" s="384"/>
      <c r="D15" s="61" t="s">
        <v>508</v>
      </c>
      <c r="E15" s="62"/>
      <c r="F15" s="63">
        <v>94</v>
      </c>
      <c r="G15" s="64" t="s">
        <v>509</v>
      </c>
      <c r="H15" s="65">
        <v>0</v>
      </c>
    </row>
    <row r="16" spans="1:8" ht="15.75" customHeight="1" x14ac:dyDescent="0.2">
      <c r="A16" s="106" t="s">
        <v>510</v>
      </c>
      <c r="B16" s="383" t="s">
        <v>511</v>
      </c>
      <c r="C16" s="384"/>
      <c r="D16" s="61" t="s">
        <v>512</v>
      </c>
      <c r="E16" s="62"/>
      <c r="F16" s="63">
        <v>98</v>
      </c>
      <c r="G16" s="64" t="s">
        <v>513</v>
      </c>
      <c r="H16" s="65">
        <v>0</v>
      </c>
    </row>
    <row r="17" spans="1:8" ht="15.75" customHeight="1" x14ac:dyDescent="0.2">
      <c r="A17" s="106"/>
      <c r="B17" s="383"/>
      <c r="C17" s="384"/>
      <c r="D17" s="61"/>
      <c r="E17" s="66"/>
      <c r="F17" s="63"/>
      <c r="G17" s="64"/>
      <c r="H17" s="65"/>
    </row>
    <row r="18" spans="1:8" ht="15.75" customHeight="1" x14ac:dyDescent="0.2">
      <c r="A18" s="106" t="s">
        <v>514</v>
      </c>
      <c r="B18" s="383" t="s">
        <v>515</v>
      </c>
      <c r="C18" s="384"/>
      <c r="D18" s="61" t="s">
        <v>516</v>
      </c>
      <c r="E18" s="66"/>
      <c r="F18" s="63">
        <v>2</v>
      </c>
      <c r="G18" s="64" t="s">
        <v>517</v>
      </c>
      <c r="H18" s="65">
        <v>0</v>
      </c>
    </row>
    <row r="19" spans="1:8" ht="15.75" customHeight="1" x14ac:dyDescent="0.2">
      <c r="A19" s="106" t="s">
        <v>518</v>
      </c>
      <c r="B19" s="383" t="s">
        <v>519</v>
      </c>
      <c r="C19" s="384"/>
      <c r="D19" s="61" t="s">
        <v>370</v>
      </c>
      <c r="E19" s="62"/>
      <c r="F19" s="63">
        <v>1</v>
      </c>
      <c r="G19" s="64" t="s">
        <v>356</v>
      </c>
      <c r="H19" s="65">
        <v>0</v>
      </c>
    </row>
    <row r="20" spans="1:8" ht="15.75" customHeight="1" x14ac:dyDescent="0.2">
      <c r="A20" s="106" t="s">
        <v>463</v>
      </c>
      <c r="B20" s="383" t="s">
        <v>464</v>
      </c>
      <c r="C20" s="384"/>
      <c r="D20" s="61" t="s">
        <v>370</v>
      </c>
      <c r="E20" s="62"/>
      <c r="F20" s="63">
        <v>1</v>
      </c>
      <c r="G20" s="64" t="s">
        <v>356</v>
      </c>
      <c r="H20" s="65">
        <v>0</v>
      </c>
    </row>
    <row r="21" spans="1:8" ht="15.75" customHeight="1" x14ac:dyDescent="0.2">
      <c r="A21" s="106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107" t="s">
        <v>375</v>
      </c>
      <c r="B22" s="383" t="s">
        <v>376</v>
      </c>
      <c r="C22" s="384"/>
      <c r="D22" s="61" t="s">
        <v>1386</v>
      </c>
      <c r="E22" s="62"/>
      <c r="F22" s="63">
        <v>42</v>
      </c>
      <c r="G22" s="64" t="s">
        <v>356</v>
      </c>
      <c r="H22" s="65">
        <v>0</v>
      </c>
    </row>
    <row r="23" spans="1:8" ht="15.75" customHeight="1" x14ac:dyDescent="0.2">
      <c r="A23" s="107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107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61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7:C17"/>
    <mergeCell ref="B18:C18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83DB-517C-4DE6-B04D-06AEFEC4E322}">
  <sheetPr>
    <pageSetUpPr fitToPage="1"/>
  </sheetPr>
  <dimension ref="A1:H56"/>
  <sheetViews>
    <sheetView view="pageBreakPreview" zoomScale="115" zoomScaleNormal="100" zoomScaleSheetLayoutView="115" workbookViewId="0">
      <selection activeCell="D21" sqref="D21"/>
    </sheetView>
  </sheetViews>
  <sheetFormatPr defaultRowHeight="12.75" x14ac:dyDescent="0.2"/>
  <cols>
    <col min="1" max="1" width="7.140625" style="21" customWidth="1"/>
    <col min="2" max="2" width="10.7109375" style="21" customWidth="1"/>
    <col min="3" max="3" width="33.7109375" style="21" customWidth="1"/>
    <col min="4" max="4" width="9.7109375" style="29" customWidth="1"/>
    <col min="5" max="5" width="1.42578125" style="21" bestFit="1" customWidth="1"/>
    <col min="6" max="6" width="9.7109375" style="21" customWidth="1"/>
    <col min="7" max="7" width="16.5703125" style="21" customWidth="1"/>
    <col min="8" max="8" width="21.42578125" style="21" bestFit="1" customWidth="1"/>
    <col min="9" max="256" width="9.140625" style="21"/>
    <col min="257" max="257" width="29.7109375" style="21" customWidth="1"/>
    <col min="258" max="258" width="7.42578125" style="21" customWidth="1"/>
    <col min="259" max="259" width="10.7109375" style="21" customWidth="1"/>
    <col min="260" max="260" width="15.85546875" style="21" customWidth="1"/>
    <col min="261" max="261" width="18.42578125" style="21" customWidth="1"/>
    <col min="262" max="262" width="14.7109375" style="21" customWidth="1"/>
    <col min="263" max="512" width="9.140625" style="21"/>
    <col min="513" max="513" width="29.7109375" style="21" customWidth="1"/>
    <col min="514" max="514" width="7.42578125" style="21" customWidth="1"/>
    <col min="515" max="515" width="10.7109375" style="21" customWidth="1"/>
    <col min="516" max="516" width="15.85546875" style="21" customWidth="1"/>
    <col min="517" max="517" width="18.42578125" style="21" customWidth="1"/>
    <col min="518" max="518" width="14.7109375" style="21" customWidth="1"/>
    <col min="519" max="768" width="9.140625" style="21"/>
    <col min="769" max="769" width="29.7109375" style="21" customWidth="1"/>
    <col min="770" max="770" width="7.42578125" style="21" customWidth="1"/>
    <col min="771" max="771" width="10.7109375" style="21" customWidth="1"/>
    <col min="772" max="772" width="15.85546875" style="21" customWidth="1"/>
    <col min="773" max="773" width="18.42578125" style="21" customWidth="1"/>
    <col min="774" max="774" width="14.7109375" style="21" customWidth="1"/>
    <col min="775" max="1024" width="9.140625" style="21"/>
    <col min="1025" max="1025" width="29.7109375" style="21" customWidth="1"/>
    <col min="1026" max="1026" width="7.42578125" style="21" customWidth="1"/>
    <col min="1027" max="1027" width="10.7109375" style="21" customWidth="1"/>
    <col min="1028" max="1028" width="15.85546875" style="21" customWidth="1"/>
    <col min="1029" max="1029" width="18.42578125" style="21" customWidth="1"/>
    <col min="1030" max="1030" width="14.7109375" style="21" customWidth="1"/>
    <col min="1031" max="1280" width="9.140625" style="21"/>
    <col min="1281" max="1281" width="29.7109375" style="21" customWidth="1"/>
    <col min="1282" max="1282" width="7.42578125" style="21" customWidth="1"/>
    <col min="1283" max="1283" width="10.7109375" style="21" customWidth="1"/>
    <col min="1284" max="1284" width="15.85546875" style="21" customWidth="1"/>
    <col min="1285" max="1285" width="18.42578125" style="21" customWidth="1"/>
    <col min="1286" max="1286" width="14.7109375" style="21" customWidth="1"/>
    <col min="1287" max="1536" width="9.140625" style="21"/>
    <col min="1537" max="1537" width="29.7109375" style="21" customWidth="1"/>
    <col min="1538" max="1538" width="7.42578125" style="21" customWidth="1"/>
    <col min="1539" max="1539" width="10.7109375" style="21" customWidth="1"/>
    <col min="1540" max="1540" width="15.85546875" style="21" customWidth="1"/>
    <col min="1541" max="1541" width="18.42578125" style="21" customWidth="1"/>
    <col min="1542" max="1542" width="14.7109375" style="21" customWidth="1"/>
    <col min="1543" max="1792" width="9.140625" style="21"/>
    <col min="1793" max="1793" width="29.7109375" style="21" customWidth="1"/>
    <col min="1794" max="1794" width="7.42578125" style="21" customWidth="1"/>
    <col min="1795" max="1795" width="10.7109375" style="21" customWidth="1"/>
    <col min="1796" max="1796" width="15.85546875" style="21" customWidth="1"/>
    <col min="1797" max="1797" width="18.42578125" style="21" customWidth="1"/>
    <col min="1798" max="1798" width="14.7109375" style="21" customWidth="1"/>
    <col min="1799" max="2048" width="9.140625" style="21"/>
    <col min="2049" max="2049" width="29.7109375" style="21" customWidth="1"/>
    <col min="2050" max="2050" width="7.42578125" style="21" customWidth="1"/>
    <col min="2051" max="2051" width="10.7109375" style="21" customWidth="1"/>
    <col min="2052" max="2052" width="15.85546875" style="21" customWidth="1"/>
    <col min="2053" max="2053" width="18.42578125" style="21" customWidth="1"/>
    <col min="2054" max="2054" width="14.7109375" style="21" customWidth="1"/>
    <col min="2055" max="2304" width="9.140625" style="21"/>
    <col min="2305" max="2305" width="29.7109375" style="21" customWidth="1"/>
    <col min="2306" max="2306" width="7.42578125" style="21" customWidth="1"/>
    <col min="2307" max="2307" width="10.7109375" style="21" customWidth="1"/>
    <col min="2308" max="2308" width="15.85546875" style="21" customWidth="1"/>
    <col min="2309" max="2309" width="18.42578125" style="21" customWidth="1"/>
    <col min="2310" max="2310" width="14.7109375" style="21" customWidth="1"/>
    <col min="2311" max="2560" width="9.140625" style="21"/>
    <col min="2561" max="2561" width="29.7109375" style="21" customWidth="1"/>
    <col min="2562" max="2562" width="7.42578125" style="21" customWidth="1"/>
    <col min="2563" max="2563" width="10.7109375" style="21" customWidth="1"/>
    <col min="2564" max="2564" width="15.85546875" style="21" customWidth="1"/>
    <col min="2565" max="2565" width="18.42578125" style="21" customWidth="1"/>
    <col min="2566" max="2566" width="14.7109375" style="21" customWidth="1"/>
    <col min="2567" max="2816" width="9.140625" style="21"/>
    <col min="2817" max="2817" width="29.7109375" style="21" customWidth="1"/>
    <col min="2818" max="2818" width="7.42578125" style="21" customWidth="1"/>
    <col min="2819" max="2819" width="10.7109375" style="21" customWidth="1"/>
    <col min="2820" max="2820" width="15.85546875" style="21" customWidth="1"/>
    <col min="2821" max="2821" width="18.42578125" style="21" customWidth="1"/>
    <col min="2822" max="2822" width="14.7109375" style="21" customWidth="1"/>
    <col min="2823" max="3072" width="9.140625" style="21"/>
    <col min="3073" max="3073" width="29.7109375" style="21" customWidth="1"/>
    <col min="3074" max="3074" width="7.42578125" style="21" customWidth="1"/>
    <col min="3075" max="3075" width="10.7109375" style="21" customWidth="1"/>
    <col min="3076" max="3076" width="15.85546875" style="21" customWidth="1"/>
    <col min="3077" max="3077" width="18.42578125" style="21" customWidth="1"/>
    <col min="3078" max="3078" width="14.7109375" style="21" customWidth="1"/>
    <col min="3079" max="3328" width="9.140625" style="21"/>
    <col min="3329" max="3329" width="29.7109375" style="21" customWidth="1"/>
    <col min="3330" max="3330" width="7.42578125" style="21" customWidth="1"/>
    <col min="3331" max="3331" width="10.7109375" style="21" customWidth="1"/>
    <col min="3332" max="3332" width="15.85546875" style="21" customWidth="1"/>
    <col min="3333" max="3333" width="18.42578125" style="21" customWidth="1"/>
    <col min="3334" max="3334" width="14.7109375" style="21" customWidth="1"/>
    <col min="3335" max="3584" width="9.140625" style="21"/>
    <col min="3585" max="3585" width="29.7109375" style="21" customWidth="1"/>
    <col min="3586" max="3586" width="7.42578125" style="21" customWidth="1"/>
    <col min="3587" max="3587" width="10.7109375" style="21" customWidth="1"/>
    <col min="3588" max="3588" width="15.85546875" style="21" customWidth="1"/>
    <col min="3589" max="3589" width="18.42578125" style="21" customWidth="1"/>
    <col min="3590" max="3590" width="14.7109375" style="21" customWidth="1"/>
    <col min="3591" max="3840" width="9.140625" style="21"/>
    <col min="3841" max="3841" width="29.7109375" style="21" customWidth="1"/>
    <col min="3842" max="3842" width="7.42578125" style="21" customWidth="1"/>
    <col min="3843" max="3843" width="10.7109375" style="21" customWidth="1"/>
    <col min="3844" max="3844" width="15.85546875" style="21" customWidth="1"/>
    <col min="3845" max="3845" width="18.42578125" style="21" customWidth="1"/>
    <col min="3846" max="3846" width="14.7109375" style="21" customWidth="1"/>
    <col min="3847" max="4096" width="9.140625" style="21"/>
    <col min="4097" max="4097" width="29.7109375" style="21" customWidth="1"/>
    <col min="4098" max="4098" width="7.42578125" style="21" customWidth="1"/>
    <col min="4099" max="4099" width="10.7109375" style="21" customWidth="1"/>
    <col min="4100" max="4100" width="15.85546875" style="21" customWidth="1"/>
    <col min="4101" max="4101" width="18.42578125" style="21" customWidth="1"/>
    <col min="4102" max="4102" width="14.7109375" style="21" customWidth="1"/>
    <col min="4103" max="4352" width="9.140625" style="21"/>
    <col min="4353" max="4353" width="29.7109375" style="21" customWidth="1"/>
    <col min="4354" max="4354" width="7.42578125" style="21" customWidth="1"/>
    <col min="4355" max="4355" width="10.7109375" style="21" customWidth="1"/>
    <col min="4356" max="4356" width="15.85546875" style="21" customWidth="1"/>
    <col min="4357" max="4357" width="18.42578125" style="21" customWidth="1"/>
    <col min="4358" max="4358" width="14.7109375" style="21" customWidth="1"/>
    <col min="4359" max="4608" width="9.140625" style="21"/>
    <col min="4609" max="4609" width="29.7109375" style="21" customWidth="1"/>
    <col min="4610" max="4610" width="7.42578125" style="21" customWidth="1"/>
    <col min="4611" max="4611" width="10.7109375" style="21" customWidth="1"/>
    <col min="4612" max="4612" width="15.85546875" style="21" customWidth="1"/>
    <col min="4613" max="4613" width="18.42578125" style="21" customWidth="1"/>
    <col min="4614" max="4614" width="14.7109375" style="21" customWidth="1"/>
    <col min="4615" max="4864" width="9.140625" style="21"/>
    <col min="4865" max="4865" width="29.7109375" style="21" customWidth="1"/>
    <col min="4866" max="4866" width="7.42578125" style="21" customWidth="1"/>
    <col min="4867" max="4867" width="10.7109375" style="21" customWidth="1"/>
    <col min="4868" max="4868" width="15.85546875" style="21" customWidth="1"/>
    <col min="4869" max="4869" width="18.42578125" style="21" customWidth="1"/>
    <col min="4870" max="4870" width="14.7109375" style="21" customWidth="1"/>
    <col min="4871" max="5120" width="9.140625" style="21"/>
    <col min="5121" max="5121" width="29.7109375" style="21" customWidth="1"/>
    <col min="5122" max="5122" width="7.42578125" style="21" customWidth="1"/>
    <col min="5123" max="5123" width="10.7109375" style="21" customWidth="1"/>
    <col min="5124" max="5124" width="15.85546875" style="21" customWidth="1"/>
    <col min="5125" max="5125" width="18.42578125" style="21" customWidth="1"/>
    <col min="5126" max="5126" width="14.7109375" style="21" customWidth="1"/>
    <col min="5127" max="5376" width="9.140625" style="21"/>
    <col min="5377" max="5377" width="29.7109375" style="21" customWidth="1"/>
    <col min="5378" max="5378" width="7.42578125" style="21" customWidth="1"/>
    <col min="5379" max="5379" width="10.7109375" style="21" customWidth="1"/>
    <col min="5380" max="5380" width="15.85546875" style="21" customWidth="1"/>
    <col min="5381" max="5381" width="18.42578125" style="21" customWidth="1"/>
    <col min="5382" max="5382" width="14.7109375" style="21" customWidth="1"/>
    <col min="5383" max="5632" width="9.140625" style="21"/>
    <col min="5633" max="5633" width="29.7109375" style="21" customWidth="1"/>
    <col min="5634" max="5634" width="7.42578125" style="21" customWidth="1"/>
    <col min="5635" max="5635" width="10.7109375" style="21" customWidth="1"/>
    <col min="5636" max="5636" width="15.85546875" style="21" customWidth="1"/>
    <col min="5637" max="5637" width="18.42578125" style="21" customWidth="1"/>
    <col min="5638" max="5638" width="14.7109375" style="21" customWidth="1"/>
    <col min="5639" max="5888" width="9.140625" style="21"/>
    <col min="5889" max="5889" width="29.7109375" style="21" customWidth="1"/>
    <col min="5890" max="5890" width="7.42578125" style="21" customWidth="1"/>
    <col min="5891" max="5891" width="10.7109375" style="21" customWidth="1"/>
    <col min="5892" max="5892" width="15.85546875" style="21" customWidth="1"/>
    <col min="5893" max="5893" width="18.42578125" style="21" customWidth="1"/>
    <col min="5894" max="5894" width="14.7109375" style="21" customWidth="1"/>
    <col min="5895" max="6144" width="9.140625" style="21"/>
    <col min="6145" max="6145" width="29.7109375" style="21" customWidth="1"/>
    <col min="6146" max="6146" width="7.42578125" style="21" customWidth="1"/>
    <col min="6147" max="6147" width="10.7109375" style="21" customWidth="1"/>
    <col min="6148" max="6148" width="15.85546875" style="21" customWidth="1"/>
    <col min="6149" max="6149" width="18.42578125" style="21" customWidth="1"/>
    <col min="6150" max="6150" width="14.7109375" style="21" customWidth="1"/>
    <col min="6151" max="6400" width="9.140625" style="21"/>
    <col min="6401" max="6401" width="29.7109375" style="21" customWidth="1"/>
    <col min="6402" max="6402" width="7.42578125" style="21" customWidth="1"/>
    <col min="6403" max="6403" width="10.7109375" style="21" customWidth="1"/>
    <col min="6404" max="6404" width="15.85546875" style="21" customWidth="1"/>
    <col min="6405" max="6405" width="18.42578125" style="21" customWidth="1"/>
    <col min="6406" max="6406" width="14.7109375" style="21" customWidth="1"/>
    <col min="6407" max="6656" width="9.140625" style="21"/>
    <col min="6657" max="6657" width="29.7109375" style="21" customWidth="1"/>
    <col min="6658" max="6658" width="7.42578125" style="21" customWidth="1"/>
    <col min="6659" max="6659" width="10.7109375" style="21" customWidth="1"/>
    <col min="6660" max="6660" width="15.85546875" style="21" customWidth="1"/>
    <col min="6661" max="6661" width="18.42578125" style="21" customWidth="1"/>
    <col min="6662" max="6662" width="14.7109375" style="21" customWidth="1"/>
    <col min="6663" max="6912" width="9.140625" style="21"/>
    <col min="6913" max="6913" width="29.7109375" style="21" customWidth="1"/>
    <col min="6914" max="6914" width="7.42578125" style="21" customWidth="1"/>
    <col min="6915" max="6915" width="10.7109375" style="21" customWidth="1"/>
    <col min="6916" max="6916" width="15.85546875" style="21" customWidth="1"/>
    <col min="6917" max="6917" width="18.42578125" style="21" customWidth="1"/>
    <col min="6918" max="6918" width="14.7109375" style="21" customWidth="1"/>
    <col min="6919" max="7168" width="9.140625" style="21"/>
    <col min="7169" max="7169" width="29.7109375" style="21" customWidth="1"/>
    <col min="7170" max="7170" width="7.42578125" style="21" customWidth="1"/>
    <col min="7171" max="7171" width="10.7109375" style="21" customWidth="1"/>
    <col min="7172" max="7172" width="15.85546875" style="21" customWidth="1"/>
    <col min="7173" max="7173" width="18.42578125" style="21" customWidth="1"/>
    <col min="7174" max="7174" width="14.7109375" style="21" customWidth="1"/>
    <col min="7175" max="7424" width="9.140625" style="21"/>
    <col min="7425" max="7425" width="29.7109375" style="21" customWidth="1"/>
    <col min="7426" max="7426" width="7.42578125" style="21" customWidth="1"/>
    <col min="7427" max="7427" width="10.7109375" style="21" customWidth="1"/>
    <col min="7428" max="7428" width="15.85546875" style="21" customWidth="1"/>
    <col min="7429" max="7429" width="18.42578125" style="21" customWidth="1"/>
    <col min="7430" max="7430" width="14.7109375" style="21" customWidth="1"/>
    <col min="7431" max="7680" width="9.140625" style="21"/>
    <col min="7681" max="7681" width="29.7109375" style="21" customWidth="1"/>
    <col min="7682" max="7682" width="7.42578125" style="21" customWidth="1"/>
    <col min="7683" max="7683" width="10.7109375" style="21" customWidth="1"/>
    <col min="7684" max="7684" width="15.85546875" style="21" customWidth="1"/>
    <col min="7685" max="7685" width="18.42578125" style="21" customWidth="1"/>
    <col min="7686" max="7686" width="14.7109375" style="21" customWidth="1"/>
    <col min="7687" max="7936" width="9.140625" style="21"/>
    <col min="7937" max="7937" width="29.7109375" style="21" customWidth="1"/>
    <col min="7938" max="7938" width="7.42578125" style="21" customWidth="1"/>
    <col min="7939" max="7939" width="10.7109375" style="21" customWidth="1"/>
    <col min="7940" max="7940" width="15.85546875" style="21" customWidth="1"/>
    <col min="7941" max="7941" width="18.42578125" style="21" customWidth="1"/>
    <col min="7942" max="7942" width="14.7109375" style="21" customWidth="1"/>
    <col min="7943" max="8192" width="9.140625" style="21"/>
    <col min="8193" max="8193" width="29.7109375" style="21" customWidth="1"/>
    <col min="8194" max="8194" width="7.42578125" style="21" customWidth="1"/>
    <col min="8195" max="8195" width="10.7109375" style="21" customWidth="1"/>
    <col min="8196" max="8196" width="15.85546875" style="21" customWidth="1"/>
    <col min="8197" max="8197" width="18.42578125" style="21" customWidth="1"/>
    <col min="8198" max="8198" width="14.7109375" style="21" customWidth="1"/>
    <col min="8199" max="8448" width="9.140625" style="21"/>
    <col min="8449" max="8449" width="29.7109375" style="21" customWidth="1"/>
    <col min="8450" max="8450" width="7.42578125" style="21" customWidth="1"/>
    <col min="8451" max="8451" width="10.7109375" style="21" customWidth="1"/>
    <col min="8452" max="8452" width="15.85546875" style="21" customWidth="1"/>
    <col min="8453" max="8453" width="18.42578125" style="21" customWidth="1"/>
    <col min="8454" max="8454" width="14.7109375" style="21" customWidth="1"/>
    <col min="8455" max="8704" width="9.140625" style="21"/>
    <col min="8705" max="8705" width="29.7109375" style="21" customWidth="1"/>
    <col min="8706" max="8706" width="7.42578125" style="21" customWidth="1"/>
    <col min="8707" max="8707" width="10.7109375" style="21" customWidth="1"/>
    <col min="8708" max="8708" width="15.85546875" style="21" customWidth="1"/>
    <col min="8709" max="8709" width="18.42578125" style="21" customWidth="1"/>
    <col min="8710" max="8710" width="14.7109375" style="21" customWidth="1"/>
    <col min="8711" max="8960" width="9.140625" style="21"/>
    <col min="8961" max="8961" width="29.7109375" style="21" customWidth="1"/>
    <col min="8962" max="8962" width="7.42578125" style="21" customWidth="1"/>
    <col min="8963" max="8963" width="10.7109375" style="21" customWidth="1"/>
    <col min="8964" max="8964" width="15.85546875" style="21" customWidth="1"/>
    <col min="8965" max="8965" width="18.42578125" style="21" customWidth="1"/>
    <col min="8966" max="8966" width="14.7109375" style="21" customWidth="1"/>
    <col min="8967" max="9216" width="9.140625" style="21"/>
    <col min="9217" max="9217" width="29.7109375" style="21" customWidth="1"/>
    <col min="9218" max="9218" width="7.42578125" style="21" customWidth="1"/>
    <col min="9219" max="9219" width="10.7109375" style="21" customWidth="1"/>
    <col min="9220" max="9220" width="15.85546875" style="21" customWidth="1"/>
    <col min="9221" max="9221" width="18.42578125" style="21" customWidth="1"/>
    <col min="9222" max="9222" width="14.7109375" style="21" customWidth="1"/>
    <col min="9223" max="9472" width="9.140625" style="21"/>
    <col min="9473" max="9473" width="29.7109375" style="21" customWidth="1"/>
    <col min="9474" max="9474" width="7.42578125" style="21" customWidth="1"/>
    <col min="9475" max="9475" width="10.7109375" style="21" customWidth="1"/>
    <col min="9476" max="9476" width="15.85546875" style="21" customWidth="1"/>
    <col min="9477" max="9477" width="18.42578125" style="21" customWidth="1"/>
    <col min="9478" max="9478" width="14.7109375" style="21" customWidth="1"/>
    <col min="9479" max="9728" width="9.140625" style="21"/>
    <col min="9729" max="9729" width="29.7109375" style="21" customWidth="1"/>
    <col min="9730" max="9730" width="7.42578125" style="21" customWidth="1"/>
    <col min="9731" max="9731" width="10.7109375" style="21" customWidth="1"/>
    <col min="9732" max="9732" width="15.85546875" style="21" customWidth="1"/>
    <col min="9733" max="9733" width="18.42578125" style="21" customWidth="1"/>
    <col min="9734" max="9734" width="14.7109375" style="21" customWidth="1"/>
    <col min="9735" max="9984" width="9.140625" style="21"/>
    <col min="9985" max="9985" width="29.7109375" style="21" customWidth="1"/>
    <col min="9986" max="9986" width="7.42578125" style="21" customWidth="1"/>
    <col min="9987" max="9987" width="10.7109375" style="21" customWidth="1"/>
    <col min="9988" max="9988" width="15.85546875" style="21" customWidth="1"/>
    <col min="9989" max="9989" width="18.42578125" style="21" customWidth="1"/>
    <col min="9990" max="9990" width="14.7109375" style="21" customWidth="1"/>
    <col min="9991" max="10240" width="9.140625" style="21"/>
    <col min="10241" max="10241" width="29.7109375" style="21" customWidth="1"/>
    <col min="10242" max="10242" width="7.42578125" style="21" customWidth="1"/>
    <col min="10243" max="10243" width="10.7109375" style="21" customWidth="1"/>
    <col min="10244" max="10244" width="15.85546875" style="21" customWidth="1"/>
    <col min="10245" max="10245" width="18.42578125" style="21" customWidth="1"/>
    <col min="10246" max="10246" width="14.7109375" style="21" customWidth="1"/>
    <col min="10247" max="10496" width="9.140625" style="21"/>
    <col min="10497" max="10497" width="29.7109375" style="21" customWidth="1"/>
    <col min="10498" max="10498" width="7.42578125" style="21" customWidth="1"/>
    <col min="10499" max="10499" width="10.7109375" style="21" customWidth="1"/>
    <col min="10500" max="10500" width="15.85546875" style="21" customWidth="1"/>
    <col min="10501" max="10501" width="18.42578125" style="21" customWidth="1"/>
    <col min="10502" max="10502" width="14.7109375" style="21" customWidth="1"/>
    <col min="10503" max="10752" width="9.140625" style="21"/>
    <col min="10753" max="10753" width="29.7109375" style="21" customWidth="1"/>
    <col min="10754" max="10754" width="7.42578125" style="21" customWidth="1"/>
    <col min="10755" max="10755" width="10.7109375" style="21" customWidth="1"/>
    <col min="10756" max="10756" width="15.85546875" style="21" customWidth="1"/>
    <col min="10757" max="10757" width="18.42578125" style="21" customWidth="1"/>
    <col min="10758" max="10758" width="14.7109375" style="21" customWidth="1"/>
    <col min="10759" max="11008" width="9.140625" style="21"/>
    <col min="11009" max="11009" width="29.7109375" style="21" customWidth="1"/>
    <col min="11010" max="11010" width="7.42578125" style="21" customWidth="1"/>
    <col min="11011" max="11011" width="10.7109375" style="21" customWidth="1"/>
    <col min="11012" max="11012" width="15.85546875" style="21" customWidth="1"/>
    <col min="11013" max="11013" width="18.42578125" style="21" customWidth="1"/>
    <col min="11014" max="11014" width="14.7109375" style="21" customWidth="1"/>
    <col min="11015" max="11264" width="9.140625" style="21"/>
    <col min="11265" max="11265" width="29.7109375" style="21" customWidth="1"/>
    <col min="11266" max="11266" width="7.42578125" style="21" customWidth="1"/>
    <col min="11267" max="11267" width="10.7109375" style="21" customWidth="1"/>
    <col min="11268" max="11268" width="15.85546875" style="21" customWidth="1"/>
    <col min="11269" max="11269" width="18.42578125" style="21" customWidth="1"/>
    <col min="11270" max="11270" width="14.7109375" style="21" customWidth="1"/>
    <col min="11271" max="11520" width="9.140625" style="21"/>
    <col min="11521" max="11521" width="29.7109375" style="21" customWidth="1"/>
    <col min="11522" max="11522" width="7.42578125" style="21" customWidth="1"/>
    <col min="11523" max="11523" width="10.7109375" style="21" customWidth="1"/>
    <col min="11524" max="11524" width="15.85546875" style="21" customWidth="1"/>
    <col min="11525" max="11525" width="18.42578125" style="21" customWidth="1"/>
    <col min="11526" max="11526" width="14.7109375" style="21" customWidth="1"/>
    <col min="11527" max="11776" width="9.140625" style="21"/>
    <col min="11777" max="11777" width="29.7109375" style="21" customWidth="1"/>
    <col min="11778" max="11778" width="7.42578125" style="21" customWidth="1"/>
    <col min="11779" max="11779" width="10.7109375" style="21" customWidth="1"/>
    <col min="11780" max="11780" width="15.85546875" style="21" customWidth="1"/>
    <col min="11781" max="11781" width="18.42578125" style="21" customWidth="1"/>
    <col min="11782" max="11782" width="14.7109375" style="21" customWidth="1"/>
    <col min="11783" max="12032" width="9.140625" style="21"/>
    <col min="12033" max="12033" width="29.7109375" style="21" customWidth="1"/>
    <col min="12034" max="12034" width="7.42578125" style="21" customWidth="1"/>
    <col min="12035" max="12035" width="10.7109375" style="21" customWidth="1"/>
    <col min="12036" max="12036" width="15.85546875" style="21" customWidth="1"/>
    <col min="12037" max="12037" width="18.42578125" style="21" customWidth="1"/>
    <col min="12038" max="12038" width="14.7109375" style="21" customWidth="1"/>
    <col min="12039" max="12288" width="9.140625" style="21"/>
    <col min="12289" max="12289" width="29.7109375" style="21" customWidth="1"/>
    <col min="12290" max="12290" width="7.42578125" style="21" customWidth="1"/>
    <col min="12291" max="12291" width="10.7109375" style="21" customWidth="1"/>
    <col min="12292" max="12292" width="15.85546875" style="21" customWidth="1"/>
    <col min="12293" max="12293" width="18.42578125" style="21" customWidth="1"/>
    <col min="12294" max="12294" width="14.7109375" style="21" customWidth="1"/>
    <col min="12295" max="12544" width="9.140625" style="21"/>
    <col min="12545" max="12545" width="29.7109375" style="21" customWidth="1"/>
    <col min="12546" max="12546" width="7.42578125" style="21" customWidth="1"/>
    <col min="12547" max="12547" width="10.7109375" style="21" customWidth="1"/>
    <col min="12548" max="12548" width="15.85546875" style="21" customWidth="1"/>
    <col min="12549" max="12549" width="18.42578125" style="21" customWidth="1"/>
    <col min="12550" max="12550" width="14.7109375" style="21" customWidth="1"/>
    <col min="12551" max="12800" width="9.140625" style="21"/>
    <col min="12801" max="12801" width="29.7109375" style="21" customWidth="1"/>
    <col min="12802" max="12802" width="7.42578125" style="21" customWidth="1"/>
    <col min="12803" max="12803" width="10.7109375" style="21" customWidth="1"/>
    <col min="12804" max="12804" width="15.85546875" style="21" customWidth="1"/>
    <col min="12805" max="12805" width="18.42578125" style="21" customWidth="1"/>
    <col min="12806" max="12806" width="14.7109375" style="21" customWidth="1"/>
    <col min="12807" max="13056" width="9.140625" style="21"/>
    <col min="13057" max="13057" width="29.7109375" style="21" customWidth="1"/>
    <col min="13058" max="13058" width="7.42578125" style="21" customWidth="1"/>
    <col min="13059" max="13059" width="10.7109375" style="21" customWidth="1"/>
    <col min="13060" max="13060" width="15.85546875" style="21" customWidth="1"/>
    <col min="13061" max="13061" width="18.42578125" style="21" customWidth="1"/>
    <col min="13062" max="13062" width="14.7109375" style="21" customWidth="1"/>
    <col min="13063" max="13312" width="9.140625" style="21"/>
    <col min="13313" max="13313" width="29.7109375" style="21" customWidth="1"/>
    <col min="13314" max="13314" width="7.42578125" style="21" customWidth="1"/>
    <col min="13315" max="13315" width="10.7109375" style="21" customWidth="1"/>
    <col min="13316" max="13316" width="15.85546875" style="21" customWidth="1"/>
    <col min="13317" max="13317" width="18.42578125" style="21" customWidth="1"/>
    <col min="13318" max="13318" width="14.7109375" style="21" customWidth="1"/>
    <col min="13319" max="13568" width="9.140625" style="21"/>
    <col min="13569" max="13569" width="29.7109375" style="21" customWidth="1"/>
    <col min="13570" max="13570" width="7.42578125" style="21" customWidth="1"/>
    <col min="13571" max="13571" width="10.7109375" style="21" customWidth="1"/>
    <col min="13572" max="13572" width="15.85546875" style="21" customWidth="1"/>
    <col min="13573" max="13573" width="18.42578125" style="21" customWidth="1"/>
    <col min="13574" max="13574" width="14.7109375" style="21" customWidth="1"/>
    <col min="13575" max="13824" width="9.140625" style="21"/>
    <col min="13825" max="13825" width="29.7109375" style="21" customWidth="1"/>
    <col min="13826" max="13826" width="7.42578125" style="21" customWidth="1"/>
    <col min="13827" max="13827" width="10.7109375" style="21" customWidth="1"/>
    <col min="13828" max="13828" width="15.85546875" style="21" customWidth="1"/>
    <col min="13829" max="13829" width="18.42578125" style="21" customWidth="1"/>
    <col min="13830" max="13830" width="14.7109375" style="21" customWidth="1"/>
    <col min="13831" max="14080" width="9.140625" style="21"/>
    <col min="14081" max="14081" width="29.7109375" style="21" customWidth="1"/>
    <col min="14082" max="14082" width="7.42578125" style="21" customWidth="1"/>
    <col min="14083" max="14083" width="10.7109375" style="21" customWidth="1"/>
    <col min="14084" max="14084" width="15.85546875" style="21" customWidth="1"/>
    <col min="14085" max="14085" width="18.42578125" style="21" customWidth="1"/>
    <col min="14086" max="14086" width="14.7109375" style="21" customWidth="1"/>
    <col min="14087" max="14336" width="9.140625" style="21"/>
    <col min="14337" max="14337" width="29.7109375" style="21" customWidth="1"/>
    <col min="14338" max="14338" width="7.42578125" style="21" customWidth="1"/>
    <col min="14339" max="14339" width="10.7109375" style="21" customWidth="1"/>
    <col min="14340" max="14340" width="15.85546875" style="21" customWidth="1"/>
    <col min="14341" max="14341" width="18.42578125" style="21" customWidth="1"/>
    <col min="14342" max="14342" width="14.7109375" style="21" customWidth="1"/>
    <col min="14343" max="14592" width="9.140625" style="21"/>
    <col min="14593" max="14593" width="29.7109375" style="21" customWidth="1"/>
    <col min="14594" max="14594" width="7.42578125" style="21" customWidth="1"/>
    <col min="14595" max="14595" width="10.7109375" style="21" customWidth="1"/>
    <col min="14596" max="14596" width="15.85546875" style="21" customWidth="1"/>
    <col min="14597" max="14597" width="18.42578125" style="21" customWidth="1"/>
    <col min="14598" max="14598" width="14.7109375" style="21" customWidth="1"/>
    <col min="14599" max="14848" width="9.140625" style="21"/>
    <col min="14849" max="14849" width="29.7109375" style="21" customWidth="1"/>
    <col min="14850" max="14850" width="7.42578125" style="21" customWidth="1"/>
    <col min="14851" max="14851" width="10.7109375" style="21" customWidth="1"/>
    <col min="14852" max="14852" width="15.85546875" style="21" customWidth="1"/>
    <col min="14853" max="14853" width="18.42578125" style="21" customWidth="1"/>
    <col min="14854" max="14854" width="14.7109375" style="21" customWidth="1"/>
    <col min="14855" max="15104" width="9.140625" style="21"/>
    <col min="15105" max="15105" width="29.7109375" style="21" customWidth="1"/>
    <col min="15106" max="15106" width="7.42578125" style="21" customWidth="1"/>
    <col min="15107" max="15107" width="10.7109375" style="21" customWidth="1"/>
    <col min="15108" max="15108" width="15.85546875" style="21" customWidth="1"/>
    <col min="15109" max="15109" width="18.42578125" style="21" customWidth="1"/>
    <col min="15110" max="15110" width="14.7109375" style="21" customWidth="1"/>
    <col min="15111" max="15360" width="9.140625" style="21"/>
    <col min="15361" max="15361" width="29.7109375" style="21" customWidth="1"/>
    <col min="15362" max="15362" width="7.42578125" style="21" customWidth="1"/>
    <col min="15363" max="15363" width="10.7109375" style="21" customWidth="1"/>
    <col min="15364" max="15364" width="15.85546875" style="21" customWidth="1"/>
    <col min="15365" max="15365" width="18.42578125" style="21" customWidth="1"/>
    <col min="15366" max="15366" width="14.7109375" style="21" customWidth="1"/>
    <col min="15367" max="15616" width="9.140625" style="21"/>
    <col min="15617" max="15617" width="29.7109375" style="21" customWidth="1"/>
    <col min="15618" max="15618" width="7.42578125" style="21" customWidth="1"/>
    <col min="15619" max="15619" width="10.7109375" style="21" customWidth="1"/>
    <col min="15620" max="15620" width="15.85546875" style="21" customWidth="1"/>
    <col min="15621" max="15621" width="18.42578125" style="21" customWidth="1"/>
    <col min="15622" max="15622" width="14.7109375" style="21" customWidth="1"/>
    <col min="15623" max="15872" width="9.140625" style="21"/>
    <col min="15873" max="15873" width="29.7109375" style="21" customWidth="1"/>
    <col min="15874" max="15874" width="7.42578125" style="21" customWidth="1"/>
    <col min="15875" max="15875" width="10.7109375" style="21" customWidth="1"/>
    <col min="15876" max="15876" width="15.85546875" style="21" customWidth="1"/>
    <col min="15877" max="15877" width="18.42578125" style="21" customWidth="1"/>
    <col min="15878" max="15878" width="14.7109375" style="21" customWidth="1"/>
    <col min="15879" max="16128" width="9.140625" style="21"/>
    <col min="16129" max="16129" width="29.7109375" style="21" customWidth="1"/>
    <col min="16130" max="16130" width="7.42578125" style="21" customWidth="1"/>
    <col min="16131" max="16131" width="10.7109375" style="21" customWidth="1"/>
    <col min="16132" max="16132" width="15.85546875" style="21" customWidth="1"/>
    <col min="16133" max="16133" width="18.42578125" style="21" customWidth="1"/>
    <col min="16134" max="16134" width="14.7109375" style="21" customWidth="1"/>
    <col min="16135" max="16384" width="9.140625" style="21"/>
  </cols>
  <sheetData>
    <row r="1" spans="1:8" s="19" customFormat="1" ht="18" x14ac:dyDescent="0.2">
      <c r="A1" s="387" t="str">
        <f>"Tilbudsliste - asfaltarbejder 2022/2023, " &amp; entCustomerName</f>
        <v>Tilbudsliste - asfaltarbejder 2022/2023, Skive Kommune</v>
      </c>
      <c r="B1" s="387"/>
      <c r="C1" s="387"/>
      <c r="D1" s="387"/>
      <c r="E1" s="387"/>
      <c r="F1" s="387"/>
      <c r="G1" s="387"/>
      <c r="H1" s="387"/>
    </row>
    <row r="2" spans="1:8" ht="9" customHeight="1" x14ac:dyDescent="0.3">
      <c r="A2" s="20"/>
      <c r="B2" s="20"/>
      <c r="C2" s="20"/>
    </row>
    <row r="3" spans="1:8" s="19" customFormat="1" ht="21" customHeight="1" x14ac:dyDescent="0.2">
      <c r="A3" s="404" t="s">
        <v>7</v>
      </c>
      <c r="B3" s="405"/>
      <c r="C3" s="406" t="s">
        <v>122</v>
      </c>
      <c r="D3" s="407"/>
      <c r="E3" s="407"/>
      <c r="F3" s="408"/>
      <c r="G3" s="41" t="s">
        <v>29</v>
      </c>
      <c r="H3" s="54">
        <v>8</v>
      </c>
    </row>
    <row r="4" spans="1:8" ht="14.25" x14ac:dyDescent="0.2">
      <c r="A4" s="388" t="s">
        <v>26</v>
      </c>
      <c r="B4" s="389"/>
      <c r="C4" s="49" t="s">
        <v>39</v>
      </c>
      <c r="D4" s="388" t="s">
        <v>13</v>
      </c>
      <c r="E4" s="389"/>
      <c r="F4" s="390" t="s">
        <v>347</v>
      </c>
      <c r="G4" s="391"/>
      <c r="H4" s="392"/>
    </row>
    <row r="5" spans="1:8" ht="15.75" customHeight="1" x14ac:dyDescent="0.2">
      <c r="A5" s="388" t="s">
        <v>11</v>
      </c>
      <c r="B5" s="394"/>
      <c r="C5" s="389"/>
      <c r="D5" s="48">
        <v>0</v>
      </c>
      <c r="E5" s="22" t="s">
        <v>12</v>
      </c>
      <c r="F5" s="47">
        <v>288</v>
      </c>
      <c r="G5" s="43" t="s">
        <v>9</v>
      </c>
      <c r="H5" s="46" t="s">
        <v>352</v>
      </c>
    </row>
    <row r="6" spans="1:8" ht="15.75" customHeight="1" x14ac:dyDescent="0.2">
      <c r="A6" s="388" t="s">
        <v>14</v>
      </c>
      <c r="B6" s="394"/>
      <c r="C6" s="389"/>
      <c r="D6" s="409" t="s">
        <v>128</v>
      </c>
      <c r="E6" s="410"/>
      <c r="F6" s="410"/>
      <c r="G6" s="42" t="s">
        <v>31</v>
      </c>
      <c r="H6" s="50" t="s">
        <v>32</v>
      </c>
    </row>
    <row r="7" spans="1:8" ht="15.75" customHeight="1" x14ac:dyDescent="0.2">
      <c r="A7" s="388" t="s">
        <v>15</v>
      </c>
      <c r="B7" s="394"/>
      <c r="C7" s="389"/>
      <c r="D7" s="53" t="s">
        <v>165</v>
      </c>
      <c r="E7" s="22" t="s">
        <v>166</v>
      </c>
      <c r="F7" s="52" t="s">
        <v>167</v>
      </c>
      <c r="G7" s="42" t="s">
        <v>30</v>
      </c>
      <c r="H7" s="51" t="s">
        <v>303</v>
      </c>
    </row>
    <row r="8" spans="1:8" ht="25.5" customHeight="1" x14ac:dyDescent="0.2">
      <c r="A8" s="399" t="s">
        <v>16</v>
      </c>
      <c r="B8" s="400"/>
      <c r="C8" s="401"/>
      <c r="D8" s="402"/>
      <c r="E8" s="402"/>
      <c r="F8" s="402"/>
      <c r="G8" s="402"/>
      <c r="H8" s="403"/>
    </row>
    <row r="9" spans="1:8" ht="15.75" customHeight="1" x14ac:dyDescent="0.2">
      <c r="A9" s="388" t="s">
        <v>17</v>
      </c>
      <c r="B9" s="394"/>
      <c r="C9" s="389"/>
      <c r="D9" s="44" t="s">
        <v>18</v>
      </c>
      <c r="E9" s="23"/>
      <c r="F9" s="45" t="s">
        <v>5</v>
      </c>
      <c r="G9" s="45" t="s">
        <v>19</v>
      </c>
      <c r="H9" s="45" t="s">
        <v>20</v>
      </c>
    </row>
    <row r="10" spans="1:8" ht="15.75" customHeight="1" x14ac:dyDescent="0.2">
      <c r="A10" s="108" t="s">
        <v>520</v>
      </c>
      <c r="B10" s="385" t="s">
        <v>521</v>
      </c>
      <c r="C10" s="386"/>
      <c r="D10" s="55" t="s">
        <v>522</v>
      </c>
      <c r="E10" s="56"/>
      <c r="F10" s="57">
        <v>1728</v>
      </c>
      <c r="G10" s="58" t="s">
        <v>523</v>
      </c>
      <c r="H10" s="59">
        <v>0</v>
      </c>
    </row>
    <row r="11" spans="1:8" ht="15.75" customHeight="1" x14ac:dyDescent="0.2">
      <c r="A11" s="109"/>
      <c r="B11" s="383"/>
      <c r="C11" s="384"/>
      <c r="D11" s="61"/>
      <c r="E11" s="62"/>
      <c r="F11" s="63"/>
      <c r="G11" s="64"/>
      <c r="H11" s="65"/>
    </row>
    <row r="12" spans="1:8" ht="15.75" customHeight="1" x14ac:dyDescent="0.2">
      <c r="A12" s="110" t="s">
        <v>524</v>
      </c>
      <c r="B12" s="383" t="s">
        <v>525</v>
      </c>
      <c r="C12" s="384"/>
      <c r="D12" s="61" t="s">
        <v>526</v>
      </c>
      <c r="E12" s="62"/>
      <c r="F12" s="63">
        <v>9</v>
      </c>
      <c r="G12" s="64" t="s">
        <v>527</v>
      </c>
      <c r="H12" s="65">
        <v>0</v>
      </c>
    </row>
    <row r="13" spans="1:8" ht="15.75" customHeight="1" x14ac:dyDescent="0.2">
      <c r="A13" s="111" t="s">
        <v>528</v>
      </c>
      <c r="B13" s="383" t="s">
        <v>529</v>
      </c>
      <c r="C13" s="384"/>
      <c r="D13" s="61" t="s">
        <v>530</v>
      </c>
      <c r="E13" s="62"/>
      <c r="F13" s="63">
        <v>139</v>
      </c>
      <c r="G13" s="64" t="s">
        <v>531</v>
      </c>
      <c r="H13" s="65">
        <v>0</v>
      </c>
    </row>
    <row r="14" spans="1:8" ht="15.75" customHeight="1" x14ac:dyDescent="0.2">
      <c r="A14" s="111"/>
      <c r="B14" s="383"/>
      <c r="C14" s="384"/>
      <c r="D14" s="61"/>
      <c r="E14" s="62"/>
      <c r="F14" s="63"/>
      <c r="G14" s="64"/>
      <c r="H14" s="65"/>
    </row>
    <row r="15" spans="1:8" ht="15.75" customHeight="1" x14ac:dyDescent="0.2">
      <c r="A15" s="111" t="s">
        <v>532</v>
      </c>
      <c r="B15" s="383" t="s">
        <v>533</v>
      </c>
      <c r="C15" s="384"/>
      <c r="D15" s="61" t="s">
        <v>534</v>
      </c>
      <c r="E15" s="62"/>
      <c r="F15" s="63">
        <v>1728</v>
      </c>
      <c r="G15" s="64" t="s">
        <v>535</v>
      </c>
      <c r="H15" s="65">
        <v>0</v>
      </c>
    </row>
    <row r="16" spans="1:8" ht="15.75" customHeight="1" x14ac:dyDescent="0.2">
      <c r="A16" s="111"/>
      <c r="B16" s="383"/>
      <c r="C16" s="384"/>
      <c r="D16" s="61"/>
      <c r="E16" s="62"/>
      <c r="F16" s="63"/>
      <c r="G16" s="64"/>
      <c r="H16" s="65"/>
    </row>
    <row r="17" spans="1:8" ht="15.75" customHeight="1" x14ac:dyDescent="0.2">
      <c r="A17" s="111" t="s">
        <v>368</v>
      </c>
      <c r="B17" s="304" t="s">
        <v>369</v>
      </c>
      <c r="C17" s="305"/>
      <c r="D17" s="61" t="s">
        <v>370</v>
      </c>
      <c r="E17" s="66"/>
      <c r="F17" s="63">
        <v>6</v>
      </c>
      <c r="G17" s="64" t="s">
        <v>356</v>
      </c>
      <c r="H17" s="65">
        <v>0</v>
      </c>
    </row>
    <row r="18" spans="1:8" ht="15.75" customHeight="1" x14ac:dyDescent="0.2">
      <c r="A18" s="111" t="s">
        <v>373</v>
      </c>
      <c r="B18" s="304" t="s">
        <v>374</v>
      </c>
      <c r="C18" s="305"/>
      <c r="D18" s="61" t="s">
        <v>370</v>
      </c>
      <c r="E18" s="62"/>
      <c r="F18" s="63">
        <v>4</v>
      </c>
      <c r="G18" s="64" t="s">
        <v>356</v>
      </c>
      <c r="H18" s="65">
        <v>0</v>
      </c>
    </row>
    <row r="19" spans="1:8" ht="15.75" customHeight="1" x14ac:dyDescent="0.2">
      <c r="A19" s="112"/>
      <c r="B19" s="383"/>
      <c r="C19" s="384"/>
      <c r="D19" s="61"/>
      <c r="E19" s="62"/>
      <c r="F19" s="63"/>
      <c r="G19" s="64"/>
      <c r="H19" s="65"/>
    </row>
    <row r="20" spans="1:8" ht="15.75" customHeight="1" x14ac:dyDescent="0.2">
      <c r="A20" s="112" t="s">
        <v>375</v>
      </c>
      <c r="B20" s="383" t="s">
        <v>376</v>
      </c>
      <c r="C20" s="384"/>
      <c r="D20" s="61" t="s">
        <v>1386</v>
      </c>
      <c r="E20" s="62"/>
      <c r="F20" s="63">
        <v>84</v>
      </c>
      <c r="G20" s="64" t="s">
        <v>356</v>
      </c>
      <c r="H20" s="65">
        <v>0</v>
      </c>
    </row>
    <row r="21" spans="1:8" ht="15.75" customHeight="1" x14ac:dyDescent="0.2">
      <c r="A21" s="112"/>
      <c r="B21" s="383"/>
      <c r="C21" s="384"/>
      <c r="D21" s="61"/>
      <c r="E21" s="62"/>
      <c r="F21" s="63"/>
      <c r="G21" s="64"/>
      <c r="H21" s="65"/>
    </row>
    <row r="22" spans="1:8" ht="15.75" customHeight="1" x14ac:dyDescent="0.2">
      <c r="A22" s="112"/>
      <c r="B22" s="383"/>
      <c r="C22" s="384"/>
      <c r="D22" s="61"/>
      <c r="E22" s="62"/>
      <c r="F22" s="63"/>
      <c r="G22" s="64"/>
      <c r="H22" s="65"/>
    </row>
    <row r="23" spans="1:8" ht="15.75" customHeight="1" x14ac:dyDescent="0.2">
      <c r="A23" s="60"/>
      <c r="B23" s="383"/>
      <c r="C23" s="384"/>
      <c r="D23" s="61"/>
      <c r="E23" s="62"/>
      <c r="F23" s="63"/>
      <c r="G23" s="64"/>
      <c r="H23" s="65"/>
    </row>
    <row r="24" spans="1:8" ht="15.75" customHeight="1" x14ac:dyDescent="0.2">
      <c r="A24" s="60"/>
      <c r="B24" s="383"/>
      <c r="C24" s="384"/>
      <c r="D24" s="61"/>
      <c r="E24" s="62"/>
      <c r="F24" s="63"/>
      <c r="G24" s="64"/>
      <c r="H24" s="65"/>
    </row>
    <row r="25" spans="1:8" ht="15.75" customHeight="1" x14ac:dyDescent="0.2">
      <c r="A25" s="60"/>
      <c r="B25" s="383"/>
      <c r="C25" s="384"/>
      <c r="D25" s="61"/>
      <c r="E25" s="62"/>
      <c r="F25" s="63"/>
      <c r="G25" s="64"/>
      <c r="H25" s="65"/>
    </row>
    <row r="26" spans="1:8" ht="15.75" customHeight="1" x14ac:dyDescent="0.2">
      <c r="A26" s="60"/>
      <c r="B26" s="383"/>
      <c r="C26" s="384"/>
      <c r="D26" s="61"/>
      <c r="E26" s="62"/>
      <c r="F26" s="63"/>
      <c r="G26" s="64"/>
      <c r="H26" s="65"/>
    </row>
    <row r="27" spans="1:8" ht="15.75" customHeight="1" x14ac:dyDescent="0.2">
      <c r="A27" s="60"/>
      <c r="B27" s="383"/>
      <c r="C27" s="384"/>
      <c r="D27" s="61"/>
      <c r="E27" s="62"/>
      <c r="F27" s="63"/>
      <c r="G27" s="64"/>
      <c r="H27" s="65"/>
    </row>
    <row r="28" spans="1:8" ht="15.75" customHeight="1" x14ac:dyDescent="0.2">
      <c r="A28" s="60"/>
      <c r="B28" s="383"/>
      <c r="C28" s="384"/>
      <c r="D28" s="61"/>
      <c r="E28" s="62"/>
      <c r="F28" s="63"/>
      <c r="G28" s="64"/>
      <c r="H28" s="65"/>
    </row>
    <row r="29" spans="1:8" ht="15.75" customHeight="1" x14ac:dyDescent="0.2">
      <c r="A29" s="60"/>
      <c r="B29" s="383"/>
      <c r="C29" s="384"/>
      <c r="D29" s="61"/>
      <c r="E29" s="62"/>
      <c r="F29" s="63"/>
      <c r="G29" s="64"/>
      <c r="H29" s="65"/>
    </row>
    <row r="30" spans="1:8" ht="15.75" customHeight="1" x14ac:dyDescent="0.2">
      <c r="A30" s="60"/>
      <c r="B30" s="383"/>
      <c r="C30" s="384"/>
      <c r="D30" s="61"/>
      <c r="E30" s="62"/>
      <c r="F30" s="63"/>
      <c r="G30" s="64"/>
      <c r="H30" s="65"/>
    </row>
    <row r="31" spans="1:8" ht="15.75" customHeight="1" x14ac:dyDescent="0.2">
      <c r="A31" s="60"/>
      <c r="B31" s="383"/>
      <c r="C31" s="384"/>
      <c r="D31" s="61"/>
      <c r="E31" s="62"/>
      <c r="F31" s="63"/>
      <c r="G31" s="64"/>
      <c r="H31" s="65"/>
    </row>
    <row r="32" spans="1:8" ht="15.75" customHeight="1" x14ac:dyDescent="0.2">
      <c r="A32" s="60"/>
      <c r="B32" s="383"/>
      <c r="C32" s="384"/>
      <c r="D32" s="61"/>
      <c r="E32" s="62"/>
      <c r="F32" s="63"/>
      <c r="G32" s="64"/>
      <c r="H32" s="65"/>
    </row>
    <row r="33" spans="1:8" ht="15.75" customHeight="1" x14ac:dyDescent="0.2">
      <c r="A33" s="60"/>
      <c r="B33" s="383"/>
      <c r="C33" s="384"/>
      <c r="D33" s="61"/>
      <c r="E33" s="62"/>
      <c r="F33" s="63"/>
      <c r="G33" s="64"/>
      <c r="H33" s="65"/>
    </row>
    <row r="34" spans="1:8" ht="15.75" customHeight="1" x14ac:dyDescent="0.2">
      <c r="A34" s="60"/>
      <c r="B34" s="383"/>
      <c r="C34" s="384"/>
      <c r="D34" s="61"/>
      <c r="E34" s="62"/>
      <c r="F34" s="63"/>
      <c r="G34" s="64"/>
      <c r="H34" s="65"/>
    </row>
    <row r="35" spans="1:8" ht="15.75" customHeight="1" x14ac:dyDescent="0.2">
      <c r="A35" s="60"/>
      <c r="B35" s="383"/>
      <c r="C35" s="384"/>
      <c r="D35" s="61"/>
      <c r="E35" s="62"/>
      <c r="F35" s="63"/>
      <c r="G35" s="64"/>
      <c r="H35" s="65"/>
    </row>
    <row r="36" spans="1:8" ht="15.75" customHeight="1" x14ac:dyDescent="0.2">
      <c r="A36" s="60"/>
      <c r="B36" s="383"/>
      <c r="C36" s="384"/>
      <c r="D36" s="61"/>
      <c r="E36" s="62"/>
      <c r="F36" s="63"/>
      <c r="G36" s="64"/>
      <c r="H36" s="65"/>
    </row>
    <row r="37" spans="1:8" ht="15.75" customHeight="1" x14ac:dyDescent="0.2">
      <c r="A37" s="60"/>
      <c r="B37" s="383"/>
      <c r="C37" s="384"/>
      <c r="D37" s="61"/>
      <c r="E37" s="62"/>
      <c r="F37" s="63"/>
      <c r="G37" s="64"/>
      <c r="H37" s="65"/>
    </row>
    <row r="38" spans="1:8" ht="15.75" customHeight="1" x14ac:dyDescent="0.2">
      <c r="A38" s="60"/>
      <c r="B38" s="383"/>
      <c r="C38" s="384"/>
      <c r="D38" s="61"/>
      <c r="E38" s="62"/>
      <c r="F38" s="63"/>
      <c r="G38" s="64"/>
      <c r="H38" s="65"/>
    </row>
    <row r="39" spans="1:8" ht="15.75" customHeight="1" x14ac:dyDescent="0.2">
      <c r="A39" s="60"/>
      <c r="B39" s="383"/>
      <c r="C39" s="384"/>
      <c r="D39" s="61"/>
      <c r="E39" s="62"/>
      <c r="F39" s="63"/>
      <c r="G39" s="64"/>
      <c r="H39" s="65"/>
    </row>
    <row r="40" spans="1:8" ht="15.75" customHeight="1" x14ac:dyDescent="0.2">
      <c r="A40" s="60"/>
      <c r="B40" s="383"/>
      <c r="C40" s="384"/>
      <c r="D40" s="67"/>
      <c r="E40" s="68"/>
      <c r="F40" s="63"/>
      <c r="G40" s="64"/>
      <c r="H40" s="65"/>
    </row>
    <row r="41" spans="1:8" ht="15.75" customHeight="1" x14ac:dyDescent="0.2">
      <c r="A41" s="60"/>
      <c r="B41" s="383"/>
      <c r="C41" s="384"/>
      <c r="D41" s="61"/>
      <c r="E41" s="62"/>
      <c r="F41" s="63"/>
      <c r="G41" s="64"/>
      <c r="H41" s="65"/>
    </row>
    <row r="42" spans="1:8" ht="15.75" customHeight="1" x14ac:dyDescent="0.2">
      <c r="A42" s="60"/>
      <c r="B42" s="383"/>
      <c r="C42" s="384"/>
      <c r="D42" s="61"/>
      <c r="E42" s="62"/>
      <c r="F42" s="63"/>
      <c r="G42" s="64"/>
      <c r="H42" s="65"/>
    </row>
    <row r="43" spans="1:8" ht="15.75" customHeight="1" x14ac:dyDescent="0.2">
      <c r="A43" s="60"/>
      <c r="B43" s="383"/>
      <c r="C43" s="384"/>
      <c r="D43" s="61"/>
      <c r="E43" s="62"/>
      <c r="F43" s="63"/>
      <c r="G43" s="64"/>
      <c r="H43" s="65"/>
    </row>
    <row r="44" spans="1:8" ht="15.75" customHeight="1" x14ac:dyDescent="0.2">
      <c r="A44" s="60"/>
      <c r="B44" s="383"/>
      <c r="C44" s="384"/>
      <c r="D44" s="61"/>
      <c r="E44" s="62"/>
      <c r="F44" s="63"/>
      <c r="G44" s="64"/>
      <c r="H44" s="65"/>
    </row>
    <row r="45" spans="1:8" ht="15.75" customHeight="1" x14ac:dyDescent="0.2">
      <c r="A45" s="69"/>
      <c r="B45" s="378"/>
      <c r="C45" s="379"/>
      <c r="D45" s="70"/>
      <c r="E45" s="71"/>
      <c r="F45" s="72"/>
      <c r="G45" s="73"/>
      <c r="H45" s="65"/>
    </row>
    <row r="46" spans="1:8" ht="15.75" customHeight="1" x14ac:dyDescent="0.25">
      <c r="A46" s="396" t="s">
        <v>21</v>
      </c>
      <c r="B46" s="397"/>
      <c r="C46" s="397"/>
      <c r="D46" s="397"/>
      <c r="E46" s="397"/>
      <c r="F46" s="397"/>
      <c r="G46" s="398"/>
      <c r="H46" s="25" t="str">
        <f>IF(SUM(H10:H45)&gt;0,SUM(H10:H45),"")</f>
        <v/>
      </c>
    </row>
    <row r="47" spans="1:8" s="26" customFormat="1" ht="15.75" customHeight="1" x14ac:dyDescent="0.25">
      <c r="A47" s="380"/>
      <c r="B47" s="380"/>
      <c r="C47" s="380"/>
      <c r="D47" s="31"/>
    </row>
    <row r="48" spans="1:8" s="26" customFormat="1" ht="15.75" customHeight="1" x14ac:dyDescent="0.25">
      <c r="A48" s="395" t="s">
        <v>22</v>
      </c>
      <c r="B48" s="395"/>
      <c r="C48" s="395"/>
      <c r="D48" s="32"/>
      <c r="E48" s="27"/>
      <c r="F48" s="27"/>
      <c r="G48" s="27"/>
      <c r="H48" s="27"/>
    </row>
    <row r="49" spans="1:8" s="26" customFormat="1" ht="21" customHeight="1" x14ac:dyDescent="0.25">
      <c r="A49" s="381"/>
      <c r="B49" s="381"/>
      <c r="C49" s="381"/>
      <c r="D49" s="32"/>
      <c r="E49" s="27"/>
      <c r="F49" s="27"/>
      <c r="G49" s="27"/>
      <c r="H49" s="27"/>
    </row>
    <row r="50" spans="1:8" s="26" customFormat="1" ht="21" customHeight="1" x14ac:dyDescent="0.25">
      <c r="A50" s="382"/>
      <c r="B50" s="382"/>
      <c r="C50" s="382"/>
      <c r="D50" s="30"/>
      <c r="E50" s="24"/>
      <c r="F50" s="24"/>
      <c r="G50" s="24"/>
      <c r="H50" s="24"/>
    </row>
    <row r="51" spans="1:8" s="26" customFormat="1" ht="15.75" customHeight="1" x14ac:dyDescent="0.25">
      <c r="A51" s="380"/>
      <c r="B51" s="380"/>
      <c r="C51" s="380"/>
      <c r="D51" s="31"/>
    </row>
    <row r="52" spans="1:8" s="26" customFormat="1" ht="15.75" customHeight="1" x14ac:dyDescent="0.25">
      <c r="A52" s="375"/>
      <c r="B52" s="375"/>
      <c r="C52" s="375"/>
      <c r="D52" s="31"/>
    </row>
    <row r="53" spans="1:8" s="26" customFormat="1" ht="15.75" customHeight="1" x14ac:dyDescent="0.25">
      <c r="A53" s="377"/>
      <c r="B53" s="377"/>
      <c r="C53" s="377"/>
      <c r="D53" s="74" t="s">
        <v>23</v>
      </c>
      <c r="F53" s="27"/>
      <c r="G53" s="27"/>
    </row>
    <row r="54" spans="1:8" s="26" customFormat="1" ht="15" x14ac:dyDescent="0.25">
      <c r="A54" s="376"/>
      <c r="B54" s="376"/>
      <c r="C54" s="376"/>
      <c r="D54" s="31"/>
    </row>
    <row r="55" spans="1:8" s="26" customFormat="1" ht="15" x14ac:dyDescent="0.25">
      <c r="A55" s="377"/>
      <c r="B55" s="377"/>
      <c r="C55" s="377"/>
      <c r="D55" s="31"/>
      <c r="G55" s="27"/>
      <c r="H55" s="27"/>
    </row>
    <row r="56" spans="1:8" ht="15.75" x14ac:dyDescent="0.25">
      <c r="A56" s="393" t="s">
        <v>24</v>
      </c>
      <c r="B56" s="393"/>
      <c r="C56" s="393"/>
      <c r="D56" s="393"/>
      <c r="E56" s="393"/>
      <c r="F56" s="28"/>
      <c r="G56" s="393" t="s">
        <v>25</v>
      </c>
      <c r="H56" s="393"/>
    </row>
  </sheetData>
  <mergeCells count="59">
    <mergeCell ref="A8:B8"/>
    <mergeCell ref="C8:H8"/>
    <mergeCell ref="A3:B3"/>
    <mergeCell ref="A4:B4"/>
    <mergeCell ref="A9:C9"/>
    <mergeCell ref="C3:F3"/>
    <mergeCell ref="D6:F6"/>
    <mergeCell ref="A56:E56"/>
    <mergeCell ref="G56:H56"/>
    <mergeCell ref="A6:C6"/>
    <mergeCell ref="A5:C5"/>
    <mergeCell ref="A7:C7"/>
    <mergeCell ref="A48:C48"/>
    <mergeCell ref="A46:G46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A1:H1"/>
    <mergeCell ref="D4:E4"/>
    <mergeCell ref="F4:H4"/>
    <mergeCell ref="B33:C33"/>
    <mergeCell ref="B24:C24"/>
    <mergeCell ref="B25:C25"/>
    <mergeCell ref="B26:C26"/>
    <mergeCell ref="B27:C27"/>
    <mergeCell ref="B28:C28"/>
    <mergeCell ref="B20:C20"/>
    <mergeCell ref="B21:C21"/>
    <mergeCell ref="B22:C22"/>
    <mergeCell ref="B23:C23"/>
    <mergeCell ref="B15:C15"/>
    <mergeCell ref="B16:C16"/>
    <mergeCell ref="B32:C32"/>
    <mergeCell ref="B19:C19"/>
    <mergeCell ref="B10:C10"/>
    <mergeCell ref="B11:C11"/>
    <mergeCell ref="B12:C12"/>
    <mergeCell ref="B13:C13"/>
    <mergeCell ref="B14:C14"/>
    <mergeCell ref="B40:C40"/>
    <mergeCell ref="B41:C41"/>
    <mergeCell ref="B42:C42"/>
    <mergeCell ref="B43:C43"/>
    <mergeCell ref="B44:C44"/>
    <mergeCell ref="A52:C52"/>
    <mergeCell ref="A54:C54"/>
    <mergeCell ref="A55:C55"/>
    <mergeCell ref="B45:C45"/>
    <mergeCell ref="A47:C47"/>
    <mergeCell ref="A49:C49"/>
    <mergeCell ref="A50:C50"/>
    <mergeCell ref="A51:C51"/>
    <mergeCell ref="A53:C53"/>
  </mergeCells>
  <pageMargins left="0.70866141732282995" right="0.70866141732282995" top="0.39370078740157" bottom="0.39370078740157" header="0.31496062992126" footer="0.31496062992126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618B912D4784B9F6192E650EE1B9E" ma:contentTypeVersion="10" ma:contentTypeDescription="Create a new document." ma:contentTypeScope="" ma:versionID="7955a95b7cb186a6f4e4cfbafea95676">
  <xsd:schema xmlns:xsd="http://www.w3.org/2001/XMLSchema" xmlns:xs="http://www.w3.org/2001/XMLSchema" xmlns:p="http://schemas.microsoft.com/office/2006/metadata/properties" xmlns:ns3="8af69e83-2e4d-4eb0-82a9-d1a00c946bfe" xmlns:ns4="8f09e56e-e371-4784-aca7-0ddfe504b9bb" targetNamespace="http://schemas.microsoft.com/office/2006/metadata/properties" ma:root="true" ma:fieldsID="0c97c3814a18fda0f63234791a4a7461" ns3:_="" ns4:_="">
    <xsd:import namespace="8af69e83-2e4d-4eb0-82a9-d1a00c946bfe"/>
    <xsd:import namespace="8f09e56e-e371-4784-aca7-0ddfe504b9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69e83-2e4d-4eb0-82a9-d1a00c946b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9e56e-e371-4784-aca7-0ddfe504b9b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EE52C-C414-48BE-B876-A5DF57B5C76B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f09e56e-e371-4784-aca7-0ddfe504b9bb"/>
    <ds:schemaRef ds:uri="8af69e83-2e4d-4eb0-82a9-d1a00c946bf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1A8AC0-4CE8-4A58-9EB2-FF751D8EF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95296-7922-4BCE-BB66-E023FB575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f69e83-2e4d-4eb0-82a9-d1a00c946bfe"/>
    <ds:schemaRef ds:uri="8f09e56e-e371-4784-aca7-0ddfe504b9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61</vt:i4>
      </vt:variant>
    </vt:vector>
  </HeadingPairs>
  <TitlesOfParts>
    <vt:vector size="111" baseType="lpstr">
      <vt:lpstr>TilbudListe</vt:lpstr>
      <vt:lpstr>(1) 7790649.2.P.2 ASYLGADE (P -</vt:lpstr>
      <vt:lpstr>(2) 7790649.2.P ASYLGADE (P- PL</vt:lpstr>
      <vt:lpstr>(3) 7770570 BIRKEBAKKEN (Glyngø</vt:lpstr>
      <vt:lpstr>(4) 7791012.P BORGMESTER W. MAD</vt:lpstr>
      <vt:lpstr>(5) 7770770 BYGVÆNGET (Roslev)</vt:lpstr>
      <vt:lpstr>(6) 7771046 CHRISTIANSGADE(Rosl</vt:lpstr>
      <vt:lpstr>(7) 7811198 DROSSELVEJ (Balling</vt:lpstr>
      <vt:lpstr>(8) 7791694 DROSSELVEJ (Skive)</vt:lpstr>
      <vt:lpstr>(9) 7791450 DÅDYRVEJ (Egeris)</vt:lpstr>
      <vt:lpstr>(10) 7791960 ELMEVEJ (Nr. Søby)</vt:lpstr>
      <vt:lpstr>(11) 7792118 ENGVEJ (Skive)</vt:lpstr>
      <vt:lpstr>(12) 7792118 ENGVEJ (Skive)</vt:lpstr>
      <vt:lpstr>(13) 7811525 FALKEVEJ (Balling)</vt:lpstr>
      <vt:lpstr>(14) 7792485 FREDERIKSDAL ALLE </vt:lpstr>
      <vt:lpstr>(15) 7792598 FRISENBORGVEJ (Ege</vt:lpstr>
      <vt:lpstr>(16) 7772093 FYRREVEJ (Glyngøre</vt:lpstr>
      <vt:lpstr>(17) 7793106.2 H. C. ØRSTEDS VE</vt:lpstr>
      <vt:lpstr>(18) 7793106.4 H. C. ØRSTEDS VE</vt:lpstr>
      <vt:lpstr>(19) 7793106.6 H. C. ØRSTEDS VE</vt:lpstr>
      <vt:lpstr>(20) 7773100 HELSEVÆNGET (Rosle</vt:lpstr>
      <vt:lpstr>(21) 7773100.2 HELSEVÆNGET NR. </vt:lpstr>
      <vt:lpstr>(22) 7793671 HJORTEVEJ (Egeris)</vt:lpstr>
      <vt:lpstr>(23) 0760527 HOLSTEBROVEJ (Skiv</vt:lpstr>
      <vt:lpstr>(24) 7794179 JENS HANSENS VEJ (</vt:lpstr>
      <vt:lpstr>(25) 7794433 KATRINEVEJ (Vinde)</vt:lpstr>
      <vt:lpstr>(26) 7794433.2 KATRINEVEJ nr. 6</vt:lpstr>
      <vt:lpstr>(27) 7794433.1 KATRINEVEJ nr. 1</vt:lpstr>
      <vt:lpstr>(28) 7794433.4 KATRINEVEJ nr. 2</vt:lpstr>
      <vt:lpstr>(29) 7794433.6 KATRINEVEJ nr. 3</vt:lpstr>
      <vt:lpstr>(30) 7794433.8 KATRINEVEJ nr. 4</vt:lpstr>
      <vt:lpstr>(31) 7794461 KIELGASTVEJ (Skive</vt:lpstr>
      <vt:lpstr>(32) 7794518.P.1 KIRKE ALLE (EG</vt:lpstr>
      <vt:lpstr>(33) 7794518 KIRKE ALLE (Egeris</vt:lpstr>
      <vt:lpstr>(34) 7814512 KÆRGÅRDSVEJ (Røddi</vt:lpstr>
      <vt:lpstr>(35) 7774860.P MELLEMVEJ (P-pla</vt:lpstr>
      <vt:lpstr>(36) 7774950 MØLKÆRVEJ (Durup)</vt:lpstr>
      <vt:lpstr>(37) 7796015 NORGESVEJ (Skive)</vt:lpstr>
      <vt:lpstr>(38) 7775422 NYGADE (Roslev)</vt:lpstr>
      <vt:lpstr>(39) 7797088 SANDBYVEJ (Skive)</vt:lpstr>
      <vt:lpstr>(40) 7797172 SDR. BOULEVARD NR </vt:lpstr>
      <vt:lpstr>(41) 7797766 SOLVANGS ALLÉ (Ski</vt:lpstr>
      <vt:lpstr>(42) 7798500 THORUPSGADE (Skive</vt:lpstr>
      <vt:lpstr>(43) 7799036.01 VIBORGVEJ (Skiv</vt:lpstr>
      <vt:lpstr>(44) 7799234 VINKELVEJ (Nr. Søb</vt:lpstr>
      <vt:lpstr>(45) 7799262 VIOLVEJ (Resen - S</vt:lpstr>
      <vt:lpstr>(46) 7819651 ØRNEVEJ (Balling)</vt:lpstr>
      <vt:lpstr>(47) 7799601 ØSTERBRO (Skive)</vt:lpstr>
      <vt:lpstr>(48) 7799686 ØSTERRISVEJ (Højsl</vt:lpstr>
      <vt:lpstr>(49) 7774860 MELLEMVEJ </vt:lpstr>
      <vt:lpstr>entAllData</vt:lpstr>
      <vt:lpstr>entBetegnelse</vt:lpstr>
      <vt:lpstr>entCustomerName</vt:lpstr>
      <vt:lpstr>entDate</vt:lpstr>
      <vt:lpstr>entDenomination</vt:lpstr>
      <vt:lpstr>entDepartment</vt:lpstr>
      <vt:lpstr>entPage1</vt:lpstr>
      <vt:lpstr>entPage2</vt:lpstr>
      <vt:lpstr>entPage3</vt:lpstr>
      <vt:lpstr>entTelephoneFax</vt:lpstr>
      <vt:lpstr>entText</vt:lpstr>
      <vt:lpstr>entTitle</vt:lpstr>
      <vt:lpstr>'(1) 7790649.2.P.2 ASYLGADE (P -'!Print_Area</vt:lpstr>
      <vt:lpstr>'(10) 7791960 ELMEVEJ (Nr. Søby)'!Print_Area</vt:lpstr>
      <vt:lpstr>'(11) 7792118 ENGVEJ (Skive)'!Print_Area</vt:lpstr>
      <vt:lpstr>'(12) 7792118 ENGVEJ (Skive)'!Print_Area</vt:lpstr>
      <vt:lpstr>'(13) 7811525 FALKEVEJ (Balling)'!Print_Area</vt:lpstr>
      <vt:lpstr>'(14) 7792485 FREDERIKSDAL ALLE '!Print_Area</vt:lpstr>
      <vt:lpstr>'(15) 7792598 FRISENBORGVEJ (Ege'!Print_Area</vt:lpstr>
      <vt:lpstr>'(16) 7772093 FYRREVEJ (Glyngøre'!Print_Area</vt:lpstr>
      <vt:lpstr>'(17) 7793106.2 H. C. ØRSTEDS VE'!Print_Area</vt:lpstr>
      <vt:lpstr>'(18) 7793106.4 H. C. ØRSTEDS VE'!Print_Area</vt:lpstr>
      <vt:lpstr>'(19) 7793106.6 H. C. ØRSTEDS VE'!Print_Area</vt:lpstr>
      <vt:lpstr>'(2) 7790649.2.P ASYLGADE (P- PL'!Print_Area</vt:lpstr>
      <vt:lpstr>'(20) 7773100 HELSEVÆNGET (Rosle'!Print_Area</vt:lpstr>
      <vt:lpstr>'(21) 7773100.2 HELSEVÆNGET NR. '!Print_Area</vt:lpstr>
      <vt:lpstr>'(22) 7793671 HJORTEVEJ (Egeris)'!Print_Area</vt:lpstr>
      <vt:lpstr>'(23) 0760527 HOLSTEBROVEJ (Skiv'!Print_Area</vt:lpstr>
      <vt:lpstr>'(24) 7794179 JENS HANSENS VEJ ('!Print_Area</vt:lpstr>
      <vt:lpstr>'(25) 7794433 KATRINEVEJ (Vinde)'!Print_Area</vt:lpstr>
      <vt:lpstr>'(26) 7794433.2 KATRINEVEJ nr. 6'!Print_Area</vt:lpstr>
      <vt:lpstr>'(27) 7794433.1 KATRINEVEJ nr. 1'!Print_Area</vt:lpstr>
      <vt:lpstr>'(28) 7794433.4 KATRINEVEJ nr. 2'!Print_Area</vt:lpstr>
      <vt:lpstr>'(29) 7794433.6 KATRINEVEJ nr. 3'!Print_Area</vt:lpstr>
      <vt:lpstr>'(3) 7770570 BIRKEBAKKEN (Glyngø'!Print_Area</vt:lpstr>
      <vt:lpstr>'(30) 7794433.8 KATRINEVEJ nr. 4'!Print_Area</vt:lpstr>
      <vt:lpstr>'(31) 7794461 KIELGASTVEJ (Skive'!Print_Area</vt:lpstr>
      <vt:lpstr>'(32) 7794518.P.1 KIRKE ALLE (EG'!Print_Area</vt:lpstr>
      <vt:lpstr>'(33) 7794518 KIRKE ALLE (Egeris'!Print_Area</vt:lpstr>
      <vt:lpstr>'(34) 7814512 KÆRGÅRDSVEJ (Røddi'!Print_Area</vt:lpstr>
      <vt:lpstr>'(35) 7774860.P MELLEMVEJ (P-pla'!Print_Area</vt:lpstr>
      <vt:lpstr>'(36) 7774950 MØLKÆRVEJ (Durup)'!Print_Area</vt:lpstr>
      <vt:lpstr>'(37) 7796015 NORGESVEJ (Skive)'!Print_Area</vt:lpstr>
      <vt:lpstr>'(38) 7775422 NYGADE (Roslev)'!Print_Area</vt:lpstr>
      <vt:lpstr>'(39) 7797088 SANDBYVEJ (Skive)'!Print_Area</vt:lpstr>
      <vt:lpstr>'(4) 7791012.P BORGMESTER W. MAD'!Print_Area</vt:lpstr>
      <vt:lpstr>'(40) 7797172 SDR. BOULEVARD NR '!Print_Area</vt:lpstr>
      <vt:lpstr>'(41) 7797766 SOLVANGS ALLÉ (Ski'!Print_Area</vt:lpstr>
      <vt:lpstr>'(42) 7798500 THORUPSGADE (Skive'!Print_Area</vt:lpstr>
      <vt:lpstr>'(43) 7799036.01 VIBORGVEJ (Skiv'!Print_Area</vt:lpstr>
      <vt:lpstr>'(44) 7799234 VINKELVEJ (Nr. Søb'!Print_Area</vt:lpstr>
      <vt:lpstr>'(45) 7799262 VIOLVEJ (Resen - S'!Print_Area</vt:lpstr>
      <vt:lpstr>'(46) 7819651 ØRNEVEJ (Balling)'!Print_Area</vt:lpstr>
      <vt:lpstr>'(47) 7799601 ØSTERBRO (Skive)'!Print_Area</vt:lpstr>
      <vt:lpstr>'(48) 7799686 ØSTERRISVEJ (Højsl'!Print_Area</vt:lpstr>
      <vt:lpstr>'(49) 7774860 MELLEMVEJ '!Print_Area</vt:lpstr>
      <vt:lpstr>'(5) 7770770 BYGVÆNGET (Roslev)'!Print_Area</vt:lpstr>
      <vt:lpstr>'(6) 7771046 CHRISTIANSGADE(Rosl'!Print_Area</vt:lpstr>
      <vt:lpstr>'(7) 7811198 DROSSELVEJ (Balling'!Print_Area</vt:lpstr>
      <vt:lpstr>'(8) 7791694 DROSSELVEJ (Skive)'!Print_Area</vt:lpstr>
      <vt:lpstr>'(9) 7791450 DÅDYRVEJ (Egeris)'!Print_Area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Reiser, Peer</dc:creator>
  <cp:lastModifiedBy>Hansen, Antje</cp:lastModifiedBy>
  <cp:lastPrinted>2021-06-15T13:51:53Z</cp:lastPrinted>
  <dcterms:created xsi:type="dcterms:W3CDTF">1999-01-25T15:01:53Z</dcterms:created>
  <dcterms:modified xsi:type="dcterms:W3CDTF">2021-06-16T15:32:09Z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0x0101008A2618B912D4784B9F6192E650EE1B9E</vt:lpwstr>
  </property>
  <property fmtid="{D5CDD505-2E9C-101B-9397-08002B2CF9AE}" pid="3" name="MSIP_Label_43f08ec5-d6d9-4227-8387-ccbfcb3632c4_Enabled">
    <vt:lpwstr>true</vt:lpwstr>
  </property>
  <property fmtid="{D5CDD505-2E9C-101B-9397-08002B2CF9AE}" pid="4" name="MSIP_Label_43f08ec5-d6d9-4227-8387-ccbfcb3632c4_SetDate">
    <vt:lpwstr>2021-03-23T13:45:30Z</vt:lpwstr>
  </property>
  <property fmtid="{D5CDD505-2E9C-101B-9397-08002B2CF9AE}" pid="5" name="MSIP_Label_43f08ec5-d6d9-4227-8387-ccbfcb3632c4_Method">
    <vt:lpwstr>Standard</vt:lpwstr>
  </property>
  <property fmtid="{D5CDD505-2E9C-101B-9397-08002B2CF9AE}" pid="6" name="MSIP_Label_43f08ec5-d6d9-4227-8387-ccbfcb3632c4_Name">
    <vt:lpwstr>Sweco Restricted</vt:lpwstr>
  </property>
  <property fmtid="{D5CDD505-2E9C-101B-9397-08002B2CF9AE}" pid="7" name="MSIP_Label_43f08ec5-d6d9-4227-8387-ccbfcb3632c4_SiteId">
    <vt:lpwstr>b7872ef0-9a00-4c18-8a4a-c7d25c778a9e</vt:lpwstr>
  </property>
  <property fmtid="{D5CDD505-2E9C-101B-9397-08002B2CF9AE}" pid="8" name="MSIP_Label_43f08ec5-d6d9-4227-8387-ccbfcb3632c4_ActionId">
    <vt:lpwstr>e151f7ca-13e9-4d0e-8f13-ad5a2726c5fc</vt:lpwstr>
  </property>
  <property fmtid="{D5CDD505-2E9C-101B-9397-08002B2CF9AE}" pid="9" name="MSIP_Label_43f08ec5-d6d9-4227-8387-ccbfcb3632c4_ContentBits">
    <vt:lpwstr>0</vt:lpwstr>
  </property>
</Properties>
</file>