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Sager\Herning\Herning Isstadion (Ny Holing projekt)\Udbudsmateriale\Udbud\"/>
    </mc:Choice>
  </mc:AlternateContent>
  <xr:revisionPtr revIDLastSave="0" documentId="13_ncr:1_{D750C2F7-8A45-45B3-96DB-D6D06609BA6B}" xr6:coauthVersionLast="44" xr6:coauthVersionMax="44" xr10:uidLastSave="{00000000-0000-0000-0000-000000000000}"/>
  <bookViews>
    <workbookView xWindow="-120" yWindow="-120" windowWidth="29040" windowHeight="15840" tabRatio="881" activeTab="1" xr2:uid="{00000000-000D-0000-FFFF-FFFF00000000}"/>
  </bookViews>
  <sheets>
    <sheet name="Forside" sheetId="2" r:id="rId1"/>
    <sheet name="Side A" sheetId="3" r:id="rId2"/>
    <sheet name="Tilbudsliste" sheetId="4" r:id="rId3"/>
  </sheets>
  <definedNames>
    <definedName name="_Toc373928501" localSheetId="2">Tilbudsliste!#REF!</definedName>
    <definedName name="_Toc373928502" localSheetId="2">Tilbudsliste!#REF!</definedName>
    <definedName name="HP01_Budget">Tilbudsliste!#REF!</definedName>
    <definedName name="HP01_Kontrakt">Tilbudsliste!$I$13</definedName>
    <definedName name="HP01_Udført">Tilbudsliste!#REF!</definedName>
    <definedName name="HP02_Budget">Tilbudsliste!#REF!</definedName>
    <definedName name="HP02_Kontrakt">Tilbudsliste!$I$55</definedName>
    <definedName name="HP02_Udført">Tilbudsliste!#REF!</definedName>
    <definedName name="HP03_Budget">Tilbudsliste!#REF!</definedName>
    <definedName name="HP03_Kontrakt">Tilbudsliste!$I$92</definedName>
    <definedName name="HP03_Udført">Tilbudsliste!#REF!</definedName>
    <definedName name="HP04_Budget">Tilbudsliste!#REF!</definedName>
    <definedName name="HP04_Kontrakt">Tilbudsliste!$I$100</definedName>
    <definedName name="HP04_Udført">Tilbudsliste!#REF!</definedName>
    <definedName name="HP05_Budget">Tilbudsliste!#REF!</definedName>
    <definedName name="HP05_Kontrakt">Tilbudsliste!$I$107</definedName>
    <definedName name="HP05_Udført">Tilbudsliste!#REF!</definedName>
    <definedName name="HP06_Budget">Tilbudsliste!#REF!</definedName>
    <definedName name="HP06_Kontrakt">Tilbudsliste!#REF!</definedName>
    <definedName name="HP06_Udført">Tilbudsliste!#REF!</definedName>
    <definedName name="HP07_Budget">Tilbudsliste!#REF!</definedName>
    <definedName name="HP07_Kontrakt">Tilbudsliste!$I$139</definedName>
    <definedName name="HP07_Udført">Tilbudsliste!#REF!</definedName>
    <definedName name="HP08_Budget">Tilbudsliste!#REF!</definedName>
    <definedName name="HP08_Kontrakt">Tilbudsliste!$I$160</definedName>
    <definedName name="HP08_Udført">Tilbudsliste!#REF!</definedName>
    <definedName name="HP09_Budget">Tilbudsliste!#REF!</definedName>
    <definedName name="HP09_Kontrakt">Tilbudsliste!$I$172</definedName>
    <definedName name="HP09_Udført">Tilbudsliste!#REF!</definedName>
    <definedName name="HP10_Budget">Tilbudsliste!#REF!</definedName>
    <definedName name="HP10_Kontrakt">Tilbudsliste!$I$209</definedName>
    <definedName name="HP10_Udført">Tilbudsliste!#REF!</definedName>
    <definedName name="HP11_Budget">Tilbudsliste!#REF!</definedName>
    <definedName name="HP11_kontrakt">Tilbudsliste!#REF!</definedName>
    <definedName name="HP11_Udført">Tilbudsliste!#REF!</definedName>
    <definedName name="HP12_Budget">Tilbudsliste!#REF!</definedName>
    <definedName name="HP12_Kontrakt">Tilbudsliste!#REF!</definedName>
    <definedName name="HP12_Udført">Tilbudsliste!#REF!</definedName>
    <definedName name="HP13_Budget">Tilbudsliste!#REF!</definedName>
    <definedName name="HP13_Kontrakt">Tilbudsliste!#REF!</definedName>
    <definedName name="HP13_Udført">Tilbudsliste!#REF!</definedName>
    <definedName name="HP14_Kontrakt">Tilbudsliste!$I$255</definedName>
    <definedName name="_xlnm.Print_Area" localSheetId="1">'Side A'!$A$1:$L$32</definedName>
    <definedName name="_xlnm.Print_Area" localSheetId="2">Tilbudsliste!$A$1:$I$256</definedName>
    <definedName name="_xlnm.Print_Titles" localSheetId="2">Tilbudsliste!$1:$2</definedName>
    <definedName name="Z_0D15794D_33E7_4EDD_A07F_A6066BA93F39_.wvu.PrintArea" localSheetId="1" hidden="1">'Side A'!$A$1:$L$28</definedName>
    <definedName name="Z_0D15794D_33E7_4EDD_A07F_A6066BA93F39_.wvu.PrintArea" localSheetId="2" hidden="1">Tilbudsliste!$A$1:$I$256</definedName>
    <definedName name="Z_0D15794D_33E7_4EDD_A07F_A6066BA93F39_.wvu.PrintTitles" localSheetId="2" hidden="1">Tilbudsliste!$1:$2</definedName>
    <definedName name="Z_C36BD45E_7A26_427E_9D1C_3938E4714006_.wvu.PrintArea" localSheetId="1" hidden="1">'Side A'!$A$1:$L$28</definedName>
    <definedName name="Z_C36BD45E_7A26_427E_9D1C_3938E4714006_.wvu.PrintArea" localSheetId="2" hidden="1">Tilbudsliste!$A$1:$I$256</definedName>
    <definedName name="Z_C36BD45E_7A26_427E_9D1C_3938E4714006_.wvu.PrintTitles" localSheetId="2" hidden="1">Tilbudsliste!$1:$2</definedName>
  </definedNames>
  <calcPr calcId="191029"/>
  <customWorkbookViews>
    <customWorkbookView name="tbl" guid="{C36BD45E-7A26-427E-9D1C-3938E4714006}" maximized="1" windowWidth="1276" windowHeight="602" tabRatio="881" activeSheetId="12"/>
    <customWorkbookView name="marchr - Privat visning" guid="{0D15794D-33E7-4EDD-A07F-A6066BA93F39}" mergeInterval="0" personalView="1" maximized="1" windowWidth="1020" windowHeight="596" tabRatio="88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6" i="4" l="1"/>
  <c r="I193" i="4"/>
  <c r="I194" i="4"/>
  <c r="I195" i="4"/>
  <c r="I196" i="4"/>
  <c r="I197" i="4"/>
  <c r="I198" i="4"/>
  <c r="I199" i="4"/>
  <c r="I200" i="4"/>
  <c r="I201" i="4"/>
  <c r="I202" i="4"/>
  <c r="I203" i="4"/>
  <c r="I21" i="4" l="1"/>
  <c r="I22" i="4"/>
  <c r="I23" i="4"/>
  <c r="I186" i="4" l="1"/>
  <c r="I157" i="4"/>
  <c r="I158" i="4"/>
  <c r="I33" i="4" l="1"/>
  <c r="I82" i="4" l="1"/>
  <c r="I81" i="4"/>
  <c r="I60" i="4" l="1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3" i="4"/>
  <c r="I84" i="4"/>
  <c r="I85" i="4"/>
  <c r="I86" i="4"/>
  <c r="I87" i="4"/>
  <c r="I88" i="4"/>
  <c r="I89" i="4"/>
  <c r="I90" i="4"/>
  <c r="I147" i="4" l="1"/>
  <c r="G42" i="4"/>
  <c r="G46" i="4"/>
  <c r="G232" i="4" l="1"/>
  <c r="G98" i="4"/>
  <c r="G97" i="4"/>
  <c r="I48" i="4"/>
  <c r="I53" i="4" l="1"/>
  <c r="I52" i="4"/>
  <c r="I47" i="4"/>
  <c r="I51" i="4"/>
  <c r="I46" i="4"/>
  <c r="I253" i="4" l="1"/>
  <c r="I8" i="4" l="1"/>
  <c r="I169" i="4"/>
  <c r="I134" i="4"/>
  <c r="I20" i="4"/>
  <c r="I24" i="4"/>
  <c r="I25" i="4"/>
  <c r="I26" i="4"/>
  <c r="I27" i="4"/>
  <c r="I28" i="4"/>
  <c r="I29" i="4"/>
  <c r="I40" i="4"/>
  <c r="I41" i="4"/>
  <c r="I59" i="4"/>
  <c r="I92" i="4" s="1"/>
  <c r="I97" i="4"/>
  <c r="I127" i="4"/>
  <c r="I128" i="4"/>
  <c r="I129" i="4"/>
  <c r="I130" i="4"/>
  <c r="I131" i="4"/>
  <c r="I132" i="4"/>
  <c r="I133" i="4"/>
  <c r="I137" i="4"/>
  <c r="I166" i="4"/>
  <c r="I167" i="4"/>
  <c r="I168" i="4"/>
  <c r="I177" i="4"/>
  <c r="I178" i="4"/>
  <c r="I179" i="4"/>
  <c r="I180" i="4"/>
  <c r="I181" i="4"/>
  <c r="I182" i="4"/>
  <c r="I183" i="4"/>
  <c r="I184" i="4"/>
  <c r="I185" i="4"/>
  <c r="I187" i="4"/>
  <c r="I188" i="4"/>
  <c r="I189" i="4"/>
  <c r="I190" i="4"/>
  <c r="I191" i="4"/>
  <c r="I192" i="4"/>
  <c r="I215" i="4"/>
  <c r="I216" i="4"/>
  <c r="I217" i="4"/>
  <c r="I152" i="4"/>
  <c r="I153" i="4"/>
  <c r="I170" i="4"/>
  <c r="I206" i="4"/>
  <c r="I207" i="4"/>
  <c r="I209" i="4" l="1"/>
  <c r="I219" i="4"/>
  <c r="I172" i="4"/>
  <c r="I19" i="4"/>
  <c r="I151" i="4" l="1"/>
  <c r="I30" i="4" l="1"/>
  <c r="I234" i="4" l="1"/>
  <c r="I235" i="4"/>
  <c r="I236" i="4"/>
  <c r="I237" i="4"/>
  <c r="K17" i="3" l="1"/>
  <c r="I114" i="4" l="1"/>
  <c r="I115" i="4"/>
  <c r="I117" i="4"/>
  <c r="I118" i="4"/>
  <c r="I122" i="4"/>
  <c r="I123" i="4"/>
  <c r="I34" i="4" l="1"/>
  <c r="I35" i="4"/>
  <c r="I246" i="4"/>
  <c r="I36" i="4"/>
  <c r="I42" i="4" l="1"/>
  <c r="I224" i="4" l="1"/>
  <c r="I225" i="4"/>
  <c r="I226" i="4"/>
  <c r="I227" i="4"/>
  <c r="I228" i="4"/>
  <c r="I229" i="4"/>
  <c r="I230" i="4"/>
  <c r="I231" i="4"/>
  <c r="I232" i="4"/>
  <c r="I233" i="4"/>
  <c r="I239" i="4"/>
  <c r="I240" i="4"/>
  <c r="I241" i="4"/>
  <c r="I242" i="4"/>
  <c r="I243" i="4"/>
  <c r="I244" i="4"/>
  <c r="I245" i="4"/>
  <c r="I247" i="4"/>
  <c r="I248" i="4"/>
  <c r="I249" i="4"/>
  <c r="I250" i="4"/>
  <c r="I251" i="4"/>
  <c r="I252" i="4"/>
  <c r="I223" i="4"/>
  <c r="I255" i="4" s="1"/>
  <c r="I146" i="4"/>
  <c r="I145" i="4"/>
  <c r="I160" i="4" s="1"/>
  <c r="I113" i="4"/>
  <c r="I139" i="4" s="1"/>
  <c r="I105" i="4"/>
  <c r="I107" i="4" s="1"/>
  <c r="I98" i="4"/>
  <c r="I100" i="4" s="1"/>
  <c r="I31" i="4"/>
  <c r="I32" i="4"/>
  <c r="I9" i="4"/>
  <c r="I10" i="4"/>
  <c r="I11" i="4"/>
  <c r="I7" i="4"/>
  <c r="I13" i="4" l="1"/>
  <c r="I55" i="4"/>
  <c r="I14" i="4"/>
  <c r="K18" i="3" l="1"/>
  <c r="K13" i="3" l="1"/>
  <c r="K8" i="3"/>
  <c r="K14" i="3"/>
  <c r="K15" i="3"/>
  <c r="K11" i="3"/>
  <c r="K12" i="3"/>
  <c r="K9" i="3"/>
  <c r="K16" i="3" l="1"/>
  <c r="K10" i="3"/>
  <c r="A5" i="3"/>
  <c r="K20" i="3" l="1"/>
</calcChain>
</file>

<file path=xl/sharedStrings.xml><?xml version="1.0" encoding="utf-8"?>
<sst xmlns="http://schemas.openxmlformats.org/spreadsheetml/2006/main" count="479" uniqueCount="263">
  <si>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</si>
  <si>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</si>
  <si>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</si>
  <si>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</si>
  <si>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</si>
  <si>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</si>
  <si>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KØREBANEAFMÆRKNING</t>
  </si>
  <si>
    <t>AFMÆRKNINGSMATERIEL</t>
  </si>
  <si>
    <t>EVENTUELLE TILLÆGSARBEJDER</t>
  </si>
  <si>
    <t>HP</t>
  </si>
  <si>
    <t>PO</t>
  </si>
  <si>
    <t>UP</t>
  </si>
  <si>
    <t>sum</t>
  </si>
  <si>
    <t xml:space="preserve">Færdselsregulerende foranstaltninger </t>
  </si>
  <si>
    <t xml:space="preserve"> I alt at overføre til side A</t>
  </si>
  <si>
    <t>FORBEREDENDE ARBEJDER</t>
  </si>
  <si>
    <t>Rydning i øvrigt</t>
  </si>
  <si>
    <t>m</t>
  </si>
  <si>
    <t>t</t>
  </si>
  <si>
    <t>stk.</t>
  </si>
  <si>
    <t>I alt at overføre til side A</t>
  </si>
  <si>
    <t>GRUSASFALTBETON (GAB)</t>
  </si>
  <si>
    <t>BROLÆGNING</t>
  </si>
  <si>
    <t>Vigelinier (hajtænder)</t>
  </si>
  <si>
    <t>time</t>
  </si>
  <si>
    <t>Brolægger</t>
  </si>
  <si>
    <t>Levering og udlægning/borttagning af køreplader</t>
  </si>
  <si>
    <t>Leje af køreplader</t>
  </si>
  <si>
    <t>Til- og afdækning med 50 mm vintermåtter</t>
  </si>
  <si>
    <t>Post</t>
  </si>
  <si>
    <t>Betegnelse</t>
  </si>
  <si>
    <t>I alt</t>
  </si>
  <si>
    <t>01</t>
  </si>
  <si>
    <t>ARBEJDSPLADS MV.</t>
  </si>
  <si>
    <t>02</t>
  </si>
  <si>
    <t>03</t>
  </si>
  <si>
    <t>04</t>
  </si>
  <si>
    <t>05</t>
  </si>
  <si>
    <t>UBUNDNE BÆRELAG AF STABILTGRUS</t>
  </si>
  <si>
    <t>07</t>
  </si>
  <si>
    <t>08</t>
  </si>
  <si>
    <t>09</t>
  </si>
  <si>
    <t xml:space="preserve"> kr.</t>
  </si>
  <si>
    <t>Underskrift</t>
  </si>
  <si>
    <t>Entreprenørens navn:</t>
  </si>
  <si>
    <t>Adresse:</t>
  </si>
  <si>
    <t>Telefon:</t>
  </si>
  <si>
    <t>Dato :</t>
  </si>
  <si>
    <t>Underskrift og stempel:</t>
  </si>
  <si>
    <t>F</t>
  </si>
  <si>
    <t>Levering af presenninger</t>
  </si>
  <si>
    <t>Til- og afdækning med presenninger</t>
  </si>
  <si>
    <t>Beskrivelse af ydelser</t>
  </si>
  <si>
    <t>Enhed</t>
  </si>
  <si>
    <t>Enhedspris [kr.]</t>
  </si>
  <si>
    <t>Total pris [kr.]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</si>
  <si>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</si>
  <si>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</si>
  <si>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Projektnavn</t>
  </si>
  <si>
    <t>Projektnummer</t>
  </si>
  <si>
    <t>Bygherre:</t>
  </si>
  <si>
    <t>Rådgiver:</t>
  </si>
  <si>
    <t>Affræsning, asfalt før udlægning af slidlag</t>
  </si>
  <si>
    <t>Etablering af græs</t>
  </si>
  <si>
    <t>Vinterforanstaltninger</t>
  </si>
  <si>
    <t>m²</t>
  </si>
  <si>
    <t>GRANITKANTSTEN</t>
  </si>
  <si>
    <t>Snerydning og saltning af arealer</t>
  </si>
  <si>
    <t>Saltning af arealer</t>
  </si>
  <si>
    <t>Levering af 50 mm vintermåtter</t>
  </si>
  <si>
    <t>Dumper inkl. fører, til og med 3 tons</t>
  </si>
  <si>
    <t>Minigraver inkl. fører, 4-7 tons</t>
  </si>
  <si>
    <t>Rendegraver inkl. fører, 4x4, til og med 8 tons</t>
  </si>
  <si>
    <t>Gravemaskine inkl. fører, 10-20 tons</t>
  </si>
  <si>
    <t>Gravemaskine inkl. fører, over 20 tons</t>
  </si>
  <si>
    <t>Lastvogn, 4-akslet med tip, grab og fører</t>
  </si>
  <si>
    <t>Tilbudet udgør et samlet beløb ekskl.. moms på kr.: (skriver kr.)</t>
  </si>
  <si>
    <t>Tilbudssum i alt ekskl.. moms</t>
  </si>
  <si>
    <t>stk./døgn</t>
  </si>
  <si>
    <t>Tavler og standere at levere og opstille</t>
  </si>
  <si>
    <t>Arbejdsmand</t>
  </si>
  <si>
    <t>Tilbudsliste (TBL)</t>
  </si>
  <si>
    <t>Via Trafik Rådgivning A/S</t>
  </si>
  <si>
    <t>Dato:</t>
  </si>
  <si>
    <t>Tillæg for natarbejde</t>
  </si>
  <si>
    <t>Lille asfalthold, anstilling</t>
  </si>
  <si>
    <t>Stort asfalthold, anstilling</t>
  </si>
  <si>
    <t>Afmærkning, anstilling</t>
  </si>
  <si>
    <t>Lille asfalthold, anstilling, nat</t>
  </si>
  <si>
    <t>Stort asfalthold, anstilling, nat</t>
  </si>
  <si>
    <t>Tillæg for bortskaffelse af jord m. brokker (inkl. deponeringsafgifter)</t>
  </si>
  <si>
    <t>Ovenstående tilbudssum er i henhold til udbudsmaterialet og evt. rettelsesblade udsendt i tilbudsperioden.</t>
  </si>
  <si>
    <t>Betonkantsten, at opbryde og bortskaffe</t>
  </si>
  <si>
    <t>Sået græs</t>
  </si>
  <si>
    <t>10</t>
  </si>
  <si>
    <t>Herning kommune</t>
  </si>
  <si>
    <t>Inge Lehmanns gade 10, 7 sal</t>
  </si>
  <si>
    <t>8000 Aarhus</t>
  </si>
  <si>
    <t xml:space="preserve">Herning Isstadion </t>
  </si>
  <si>
    <t xml:space="preserve">Etablering og indretning af arbejdeplads, drift og rømning </t>
  </si>
  <si>
    <t>Stabilt 0-32 grus, kv II, at levere og udlægge</t>
  </si>
  <si>
    <t>Reguleringspris GAB 0</t>
  </si>
  <si>
    <t>Asfalt, at opbryde og bortskaffe, t &gt; 100 mm</t>
  </si>
  <si>
    <t>Byggepladsskilte, at hente i depot, opsætte, vedligeholde og nedtage</t>
  </si>
  <si>
    <t>Pleje af græs i 1 år</t>
  </si>
  <si>
    <t>Brønddæksler, at hente fra depot og sætte</t>
  </si>
  <si>
    <t>KS-dokumentation og "som udført" tegninger</t>
  </si>
  <si>
    <t>Riste og flydekarm, at hente fra depot og sætte</t>
  </si>
  <si>
    <t>Opgravning og bortskaffelse af eksisterende grusparkering</t>
  </si>
  <si>
    <t>Parkering</t>
  </si>
  <si>
    <t>Bundsikringsgrus, kv II, at levere og udlægge</t>
  </si>
  <si>
    <t>Levering og sætning af Ø1250 BT spulebrønde</t>
  </si>
  <si>
    <t>06</t>
  </si>
  <si>
    <t>JORD-INDBYGNING / LEVERING OG AFGRAVNING AF JORD</t>
  </si>
  <si>
    <t>timer</t>
  </si>
  <si>
    <t xml:space="preserve">Torvet 5 </t>
  </si>
  <si>
    <t>7400 Herning</t>
  </si>
  <si>
    <t>Levering og sætning af Ø600 PP</t>
  </si>
  <si>
    <t>TV-inspektion af brønde som KS</t>
  </si>
  <si>
    <t>Levering og vedligeholde Byggepladsplan &amp; PSS</t>
  </si>
  <si>
    <t>Rydning og bortskaffelse af al forsyning: ledninger, kabler mm efter ekspropriaterede og nedrevede bygninger</t>
  </si>
  <si>
    <t>Fældning/Rydning og bortskaffelse af al beplantning indenfor entrepriserne inkl. rødder</t>
  </si>
  <si>
    <t>Levering og indbygning af friktionsmateriale</t>
  </si>
  <si>
    <t>Muldafrømning, t= 200-700 mm, at opbryde og lægge i depot</t>
  </si>
  <si>
    <t>Muldafrømning, t= 200-700 mm, at opbryde og bortskaffe</t>
  </si>
  <si>
    <t>RÅJORD - AFGRAVNING OG BORTSKAFFELSE AF IKKE FORKLASSIFICERET JORD</t>
  </si>
  <si>
    <t>Afgravning og bortskaffelse af ren jord (inkl. deponeringsafgifter)</t>
  </si>
  <si>
    <t>Dæksler og riste, at højderegulere</t>
  </si>
  <si>
    <t>Udskiftning af uegnet fyld</t>
  </si>
  <si>
    <t>Sand</t>
  </si>
  <si>
    <t>Singels</t>
  </si>
  <si>
    <t>Egnet råjord, tilkørt, inkl levering</t>
  </si>
  <si>
    <t>GAB 0, std. bitumen, 180 kg/m², Parkeringsareal</t>
  </si>
  <si>
    <t>ASFALTBETONBINDERLAG (ABB)</t>
  </si>
  <si>
    <t>GAB 0, std. bitumen, 150 kg/m², Cykelsti</t>
  </si>
  <si>
    <t>Diverse arbejder</t>
  </si>
  <si>
    <t>TRÆKRØR, KABELBLOK og BELYSNING</t>
  </si>
  <si>
    <t>Udførelse af ledningsgrav for trækrør for belysning, b=40 cm, d=75 cm og retablering uanset belægningstype</t>
  </si>
  <si>
    <t xml:space="preserve">Bygherrens hæftelse ved forsinkelse </t>
  </si>
  <si>
    <t>sum/uge</t>
  </si>
  <si>
    <t>Afrigning af byggeplads</t>
  </si>
  <si>
    <t>Tilrigning af byggeplads</t>
  </si>
  <si>
    <t>Bygherrens hæftelse ved forsinkelse med afrigget byggeplads</t>
  </si>
  <si>
    <t>Opgravning og retablering af prøvehuller for konstatering af ikke påviste ledninger og kabler. LXBXH = 1m X 3m x 1m</t>
  </si>
  <si>
    <t>DIVERSE ARBEJDER</t>
  </si>
  <si>
    <t>11</t>
  </si>
  <si>
    <t>Kabelblok, at levere og etablere</t>
  </si>
  <si>
    <t>Opbrydning og bortskaffelse af eksisternde fortov</t>
  </si>
  <si>
    <t>Levering og sætning af Ø600 BT</t>
  </si>
  <si>
    <t>Levering og sætning af Ø1250 BT</t>
  </si>
  <si>
    <t>Optagning og bortskaffelse af nedløbsbrønde</t>
  </si>
  <si>
    <t xml:space="preserve">Optagning og bortskaffelse af stikledning </t>
  </si>
  <si>
    <t>m.</t>
  </si>
  <si>
    <t xml:space="preserve">stk. </t>
  </si>
  <si>
    <t xml:space="preserve">JORDARBEJDER </t>
  </si>
  <si>
    <t>Trækrør Ø110 mm PE og dækbånd, at levere og lægge for belysning</t>
  </si>
  <si>
    <t>Muldjord v. parkeringsplads på rabatter og græsheller, t=270 mm fra depot og indbygge</t>
  </si>
  <si>
    <r>
      <t>Muldjord v. rundkørsel på rabatter, t= 300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mm fra depot og indbygge</t>
    </r>
  </si>
  <si>
    <t>Bundsikringsgrus, at levere og indbygge i cykelsti, t = 0,20 m</t>
  </si>
  <si>
    <t>Reguleringspris ABB</t>
  </si>
  <si>
    <t>PERMANENT AFSTRIBNING, T = 3-5 mm</t>
  </si>
  <si>
    <t>Tavler, fra depot og indbygge</t>
  </si>
  <si>
    <t>stk</t>
  </si>
  <si>
    <t xml:space="preserve">AFVANDING </t>
  </si>
  <si>
    <t>SG 0-32, kv. II, at levere og indbygge i cykelsti, parkeringsplads, grusvej overkørselsareal og kørebane, t = 0,2 m</t>
  </si>
  <si>
    <t>BETONKANTSTEN</t>
  </si>
  <si>
    <r>
      <t>m</t>
    </r>
    <r>
      <rPr>
        <vertAlign val="superscript"/>
        <sz val="12"/>
        <color theme="1"/>
        <rFont val="Arial"/>
        <family val="2"/>
      </rPr>
      <t>3</t>
    </r>
  </si>
  <si>
    <t>Afgravning og bortskaffelse af lettere forurenet jord (inkl. deponeringsafgifter)</t>
  </si>
  <si>
    <t xml:space="preserve">Affræsning, asfalt for aftrapning før udlægning af GAB lag og ABBlag </t>
  </si>
  <si>
    <t>Skilte at hente fra depot og montere</t>
  </si>
  <si>
    <t xml:space="preserve">Tavler at nedtage og lægge i depot </t>
  </si>
  <si>
    <t>Stander at optage og lægge i depot</t>
  </si>
  <si>
    <t>A16.1med gul baggrund og 150 m før, på høj stander</t>
  </si>
  <si>
    <t>Høj stander lige</t>
  </si>
  <si>
    <t xml:space="preserve">Standere, at hente fra depot og montere </t>
  </si>
  <si>
    <t>B11 tavle dim 70cm, h=220cm. På høj stander</t>
  </si>
  <si>
    <t>D11,3 tavle dim 50 cm. På lav stander</t>
  </si>
  <si>
    <t>D12 tavle dim 30cm, h=220cm. På høj stander</t>
  </si>
  <si>
    <t>A21 tavle dim 70cm, h=220cm. På høj stander</t>
  </si>
  <si>
    <t xml:space="preserve">UD 21,2 tavle dim h*b=25*50. </t>
  </si>
  <si>
    <t>UA 21.1 tavle dim h*b=25*50. Tekststørrelse 50</t>
  </si>
  <si>
    <t xml:space="preserve">UD 21.1 tavle dim h*b=25*50. </t>
  </si>
  <si>
    <t>U 1.1 tavle dim h*b=25*50. Tekststørrelse 85</t>
  </si>
  <si>
    <t xml:space="preserve">UB 11.2 tavle dim h*b=35*50cm </t>
  </si>
  <si>
    <t>Pile, bogstaver og øvrige symboler, h maks 2,5 m</t>
  </si>
  <si>
    <t>10 cm brede kørebanelinjer</t>
  </si>
  <si>
    <t>B11 tavle dim 70cm, h=280cm På høj stander</t>
  </si>
  <si>
    <t>A36 tavle dim 70cm, h=280cm. På høj stander</t>
  </si>
  <si>
    <t>Høj buet stander</t>
  </si>
  <si>
    <t>Høj buet stander til 1 undertavle</t>
  </si>
  <si>
    <t>D21 tavle dim 50 cm, h=220cm. På høj buet stander</t>
  </si>
  <si>
    <t>D21, tavle dim 30cm, h=220cm. På høj buet stander</t>
  </si>
  <si>
    <t>D27 tavledim 50cm, h=220cm. På høj buet stander</t>
  </si>
  <si>
    <t>SUM</t>
  </si>
  <si>
    <t>Kløvet granitkantsten, R&gt;12m, at levere og sætte i beton</t>
  </si>
  <si>
    <t>Kløvet granitkantsten, 1,0 m&lt;R≤12,0m, at levere og sætte i beton</t>
  </si>
  <si>
    <t>Reguleringspris GAB I</t>
  </si>
  <si>
    <t xml:space="preserve">GAB I, std. bitumen, 180 kg/m², Kørebane og overkørselareal </t>
  </si>
  <si>
    <t xml:space="preserve">Bundsikringsgrus, at levere og indbygge på parkeringsplads, overkørselsareal og kørebane, t=0,40 m </t>
  </si>
  <si>
    <t>Kuppelrist og karm, at hente fra depot og sætte</t>
  </si>
  <si>
    <t>Påboring på eksisterende brønd</t>
  </si>
  <si>
    <t xml:space="preserve">DIVERSE ASFALTARBEJDER </t>
  </si>
  <si>
    <t>O</t>
  </si>
  <si>
    <t>Levering og lægning af drænledning, ø=92/80mm</t>
  </si>
  <si>
    <t>SLIDLAG, SMA &amp; AB</t>
  </si>
  <si>
    <t xml:space="preserve">SMA 8, std. bitumen, 80 kg/m²  at levere og indbygge på kørebane og overkørselsareal </t>
  </si>
  <si>
    <t xml:space="preserve">ABB, type 11, std. bitumen,  150 kg/m²  på kørebane og overkørselsareal </t>
  </si>
  <si>
    <t xml:space="preserve">SMA 6, std. bitumen, 60 kg/m²,  at levere og indbygge på parkeringsplads </t>
  </si>
  <si>
    <t>AB 6t, std. bitumen, 50 kg/m²,  at levere og indbygge på cykelsti</t>
  </si>
  <si>
    <t>AB type 8t, med røde skærver og jernoxid for rød farve, std. bitumen, 80 kg/m², midterø rundkørsel</t>
  </si>
  <si>
    <t xml:space="preserve">GAB I, std. bitumen, 300 kg/m², Midterø </t>
  </si>
  <si>
    <t>Opbygning af hævet flade med GAB I kerne</t>
  </si>
  <si>
    <t>Reguleringspris, AB 6t</t>
  </si>
  <si>
    <t>Reguleringspris, AB 8t rød skærver og jernoxid</t>
  </si>
  <si>
    <t>Reguleringspris SMA 8</t>
  </si>
  <si>
    <t>Reguleringspris SMA 6</t>
  </si>
  <si>
    <t>Fortovskantsten beton, R&gt;12m, at levere og sætte i beton</t>
  </si>
  <si>
    <t>Fortovskantsten beton, 1,0 m&lt;R≤12,0m, at levere og sætte i beton</t>
  </si>
  <si>
    <t>Fortovskantsten beton, 0,5m≤R≤1,0m, at levere og sætte i beton</t>
  </si>
  <si>
    <t xml:space="preserve">Lav galge stander </t>
  </si>
  <si>
    <t>C32 tern på hævet flade</t>
  </si>
  <si>
    <t>Lav stander lige med brudled</t>
  </si>
  <si>
    <t>Udtagning og analyse af borekerneprøve</t>
  </si>
  <si>
    <t>E70 tavle dim 30 cm, h=50cm. På lav galge stander</t>
  </si>
  <si>
    <t>E23 tavle dim 30 cm, h=50cm. På lav galge stander</t>
  </si>
  <si>
    <t>D22 tavle dim 30cm, h=220cm. På buet stander</t>
  </si>
  <si>
    <t>Afgravning og genindbygning af jord</t>
  </si>
  <si>
    <t>m3</t>
  </si>
  <si>
    <t>Levering og udlægning af geonet som Triax TX170</t>
  </si>
  <si>
    <t>Rundkørsel og parkeringsplads</t>
  </si>
  <si>
    <t xml:space="preserve">Herning Isstadion - rundkørsel og parkeringsplads </t>
  </si>
  <si>
    <t>183618</t>
  </si>
  <si>
    <t xml:space="preserve">Lav galge stander med brudled </t>
  </si>
  <si>
    <t>Levering og sætning af nedløbssbrønde med 70L sandfang, ø=315mm</t>
  </si>
  <si>
    <t>Fas granitkantsten, 1,0 m&lt;R≤12,0m, at levere og sætte i beton</t>
  </si>
  <si>
    <t>C19 tavle dim 50 cm, h=100cm, På lav galge stander</t>
  </si>
  <si>
    <t>Spærreflade 30 cm striber</t>
  </si>
  <si>
    <t>Levering og lægning af stikledning, Ø 160 mm PP-SN8, dybde indtil 2,0 m under færdigt terræn</t>
  </si>
  <si>
    <t>Levering og lægning af stikledning, Ø 160 mm PP-SN8, dybde indtil 3,0 m under færdigt terræn</t>
  </si>
  <si>
    <t>Levering og sætning af Ø1250 PP</t>
  </si>
  <si>
    <t>Levering sætning af Ø1500 BT</t>
  </si>
  <si>
    <t>Levering og lægning af hovedledning Ø 250 PP-SN8, dybde indtil 3,0 m under færdigt terræn</t>
  </si>
  <si>
    <t>Levering og lægning af hovedledning Ø 315 PP-SN8, dybde indtil 3,0 m under færdigt terræn</t>
  </si>
  <si>
    <t>Levering og lægning af hovedledning Ø 450 PP-SN8, dybde indtil 3,0 m under færdigt terræn</t>
  </si>
  <si>
    <t>Levering og lægning af hovedledning Ø 400 BT, dybde indtil 3,0 m under færdigt terræn</t>
  </si>
  <si>
    <t>Levering og etablering af bentonitmembran, som Bentomat HQ110 i trug v rundkørsel</t>
  </si>
  <si>
    <t>S</t>
  </si>
  <si>
    <t>Levering og lægning af hovedledning Ø 300 BT, dybde indtil 3,0 m under færdigt terræn</t>
  </si>
  <si>
    <t>Levering og lægning af hovedledning Ø 450 PP-SN8, dybde indtil 2,0 m under færdigt terræn</t>
  </si>
  <si>
    <t>Levering og lægning af hovedledning Ø 400 BT, dybde indtil 2,0 m under færdigt terræn</t>
  </si>
  <si>
    <t>BETONFLISER</t>
  </si>
  <si>
    <t xml:space="preserve">Retningsfortovfliser hvid 300 x 300 x 70 mm, at levere og lægge </t>
  </si>
  <si>
    <t>A16 tavle dim 70cm, h=220cm. På høj stander</t>
  </si>
  <si>
    <t>Levering og lægning af hovedledning Ø 400 PP-SN8, dybde indtil 2,0 m under færdigt terræn</t>
  </si>
  <si>
    <t xml:space="preserve">Fortovsfliser 625 x 800 x 70 mm, at levere og lægge  </t>
  </si>
  <si>
    <t xml:space="preserve">Rydning og bortskaffelse af træbom </t>
  </si>
  <si>
    <t>Rydning og bortskaffelse af flagstang</t>
  </si>
  <si>
    <t>Rydning og bortskaffelse af træhegn</t>
  </si>
  <si>
    <t>Rydning og bortskaffelse af eksisterende fliser inkl bærelag i indkørsel</t>
  </si>
  <si>
    <t>Eksisterende vejkasse for cykelsti og vej, at opbryde og bortskaffe, t= 300-500 mm</t>
  </si>
  <si>
    <t xml:space="preserve">Høj stander til A16.1 skilte midlertidig </t>
  </si>
  <si>
    <t>20.09.2019</t>
  </si>
  <si>
    <r>
      <t>Tilbud</t>
    </r>
    <r>
      <rPr>
        <sz val="12"/>
        <rFont val="Arial"/>
        <family val="2"/>
      </rPr>
      <t xml:space="preserve"> Undertegnede entreprenør tilbyder herved at udføre nedenstående ydelser til de angivne priser ekskl.. moms i henhold til udbudsmateriale af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20.09.2019 og rettelsesblad  udsendt i tilbudsperioden.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</si>
</sst>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k_r_._-;\-* #,##0.00\ _k_r_._-;_-* &quot;-&quot;??\ _k_r_._-;_-@_-"/>
    <numFmt numFmtId="166" formatCode="_(* #,##0.00_);_(* \(#,##0.00\);_(* &quot;-&quot;??_);_(@_)"/>
    <numFmt numFmtId="167" formatCode="00"/>
    <numFmt numFmtId="168" formatCode="\$#,##0.00_);\(\$#,##0.00\)"/>
    <numFmt numFmtId="169" formatCode="\$#,##0_);\(\$#,##0\)"/>
    <numFmt numFmtId="170" formatCode="mmmm\ d\,\ yyyy"/>
  </numFmts>
  <fonts count="3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0" tint="-4.9989318521683403E-2"/>
      <name val="Arial"/>
      <family val="2"/>
    </font>
    <font>
      <i/>
      <sz val="12"/>
      <color theme="3"/>
      <name val="Arial"/>
      <family val="2"/>
    </font>
    <font>
      <sz val="12"/>
      <color rgb="FFFFFF9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1" fillId="0" borderId="0" applyFill="0" applyBorder="0" applyAlignment="0" applyProtection="0"/>
    <xf numFmtId="37" fontId="1" fillId="0" borderId="0" applyFill="0" applyBorder="0" applyAlignment="0" applyProtection="0"/>
    <xf numFmtId="0" fontId="1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1">
    <xf numFmtId="0" fontId="0" fillId="0" borderId="0" xfId="0"/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13" fillId="0" borderId="0" xfId="0" applyFont="1" applyBorder="1"/>
    <xf numFmtId="49" fontId="10" fillId="0" borderId="0" xfId="0" applyNumberFormat="1" applyFont="1" applyAlignment="1">
      <alignment wrapText="1"/>
    </xf>
    <xf numFmtId="1" fontId="10" fillId="0" borderId="0" xfId="0" applyNumberFormat="1" applyFont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Alignment="1">
      <alignment horizontal="right" vertical="top"/>
    </xf>
    <xf numFmtId="167" fontId="13" fillId="0" borderId="25" xfId="0" applyNumberFormat="1" applyFont="1" applyBorder="1" applyAlignment="1">
      <alignment horizontal="center"/>
    </xf>
    <xf numFmtId="167" fontId="13" fillId="0" borderId="26" xfId="0" applyNumberFormat="1" applyFont="1" applyBorder="1" applyAlignment="1">
      <alignment horizontal="center"/>
    </xf>
    <xf numFmtId="167" fontId="13" fillId="0" borderId="26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0" fontId="13" fillId="0" borderId="27" xfId="6" applyFont="1" applyBorder="1"/>
    <xf numFmtId="0" fontId="13" fillId="0" borderId="0" xfId="6" applyFont="1" applyBorder="1"/>
    <xf numFmtId="0" fontId="13" fillId="0" borderId="0" xfId="6" applyFont="1"/>
    <xf numFmtId="0" fontId="10" fillId="0" borderId="27" xfId="6" applyFont="1" applyBorder="1"/>
    <xf numFmtId="0" fontId="13" fillId="0" borderId="0" xfId="6" applyFont="1" applyBorder="1" applyAlignment="1">
      <alignment vertical="center"/>
    </xf>
    <xf numFmtId="0" fontId="10" fillId="0" borderId="28" xfId="6" applyFont="1" applyBorder="1"/>
    <xf numFmtId="0" fontId="12" fillId="0" borderId="0" xfId="6" applyFont="1" applyBorder="1" applyAlignment="1">
      <alignment horizontal="left"/>
    </xf>
    <xf numFmtId="0" fontId="12" fillId="0" borderId="0" xfId="6" applyFont="1" applyBorder="1"/>
    <xf numFmtId="0" fontId="12" fillId="0" borderId="0" xfId="6" applyFont="1" applyBorder="1" applyAlignment="1">
      <alignment horizontal="right"/>
    </xf>
    <xf numFmtId="0" fontId="13" fillId="0" borderId="27" xfId="0" applyFont="1" applyBorder="1"/>
    <xf numFmtId="49" fontId="13" fillId="0" borderId="16" xfId="0" applyNumberFormat="1" applyFont="1" applyBorder="1" applyAlignment="1">
      <alignment horizontal="left"/>
    </xf>
    <xf numFmtId="0" fontId="13" fillId="0" borderId="16" xfId="0" applyFont="1" applyBorder="1"/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/>
    <xf numFmtId="4" fontId="13" fillId="0" borderId="16" xfId="0" applyNumberFormat="1" applyFont="1" applyBorder="1"/>
    <xf numFmtId="0" fontId="13" fillId="0" borderId="28" xfId="0" applyFont="1" applyBorder="1"/>
    <xf numFmtId="0" fontId="13" fillId="0" borderId="0" xfId="0" applyFont="1"/>
    <xf numFmtId="3" fontId="13" fillId="0" borderId="0" xfId="0" applyNumberFormat="1" applyFont="1" applyBorder="1"/>
    <xf numFmtId="4" fontId="16" fillId="0" borderId="0" xfId="0" applyNumberFormat="1" applyFont="1" applyBorder="1" applyAlignment="1">
      <alignment horizontal="right" vertical="top"/>
    </xf>
    <xf numFmtId="4" fontId="13" fillId="0" borderId="29" xfId="6" applyNumberFormat="1" applyFont="1" applyBorder="1"/>
    <xf numFmtId="4" fontId="13" fillId="0" borderId="0" xfId="0" applyNumberFormat="1" applyFont="1"/>
    <xf numFmtId="0" fontId="13" fillId="0" borderId="0" xfId="6" quotePrefix="1" applyFont="1" applyBorder="1" applyAlignment="1">
      <alignment horizontal="left"/>
    </xf>
    <xf numFmtId="4" fontId="13" fillId="0" borderId="0" xfId="6" applyNumberFormat="1" applyFont="1" applyBorder="1"/>
    <xf numFmtId="0" fontId="13" fillId="0" borderId="28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32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3" fillId="0" borderId="32" xfId="0" applyFont="1" applyBorder="1"/>
    <xf numFmtId="0" fontId="10" fillId="0" borderId="0" xfId="6" applyFont="1"/>
    <xf numFmtId="0" fontId="13" fillId="4" borderId="0" xfId="0" applyFont="1" applyFill="1"/>
    <xf numFmtId="0" fontId="13" fillId="4" borderId="0" xfId="6" applyFont="1" applyFill="1" applyBorder="1"/>
    <xf numFmtId="0" fontId="13" fillId="4" borderId="0" xfId="0" applyFont="1" applyFill="1" applyProtection="1">
      <protection locked="0"/>
    </xf>
    <xf numFmtId="0" fontId="13" fillId="4" borderId="0" xfId="0" applyFont="1" applyFill="1" applyBorder="1"/>
    <xf numFmtId="0" fontId="10" fillId="4" borderId="0" xfId="6" applyFont="1" applyFill="1" applyBorder="1"/>
    <xf numFmtId="0" fontId="10" fillId="5" borderId="36" xfId="6" applyFont="1" applyFill="1" applyBorder="1"/>
    <xf numFmtId="0" fontId="13" fillId="5" borderId="37" xfId="6" applyFont="1" applyFill="1" applyBorder="1"/>
    <xf numFmtId="0" fontId="10" fillId="5" borderId="38" xfId="6" applyFont="1" applyFill="1" applyBorder="1"/>
    <xf numFmtId="0" fontId="10" fillId="5" borderId="27" xfId="6" applyFont="1" applyFill="1" applyBorder="1"/>
    <xf numFmtId="0" fontId="13" fillId="5" borderId="0" xfId="0" applyFont="1" applyFill="1" applyBorder="1"/>
    <xf numFmtId="0" fontId="13" fillId="5" borderId="0" xfId="6" applyFont="1" applyFill="1" applyBorder="1" applyAlignment="1">
      <alignment vertical="top" wrapText="1"/>
    </xf>
    <xf numFmtId="0" fontId="10" fillId="5" borderId="28" xfId="6" applyFont="1" applyFill="1" applyBorder="1"/>
    <xf numFmtId="0" fontId="10" fillId="4" borderId="0" xfId="0" applyFont="1" applyFill="1"/>
    <xf numFmtId="0" fontId="20" fillId="6" borderId="0" xfId="0" applyFont="1" applyFill="1" applyBorder="1"/>
    <xf numFmtId="0" fontId="17" fillId="6" borderId="0" xfId="0" applyFont="1" applyFill="1" applyAlignment="1">
      <alignment horizontal="left" indent="2"/>
    </xf>
    <xf numFmtId="0" fontId="8" fillId="6" borderId="0" xfId="0" applyFont="1" applyFill="1" applyAlignment="1">
      <alignment horizontal="left" indent="2"/>
    </xf>
    <xf numFmtId="0" fontId="17" fillId="6" borderId="0" xfId="0" applyFont="1" applyFill="1" applyAlignment="1"/>
    <xf numFmtId="0" fontId="23" fillId="6" borderId="0" xfId="0" applyFont="1" applyFill="1"/>
    <xf numFmtId="0" fontId="24" fillId="6" borderId="0" xfId="0" applyFont="1" applyFill="1" applyBorder="1" applyAlignment="1">
      <alignment horizontal="left" indent="2"/>
    </xf>
    <xf numFmtId="0" fontId="9" fillId="6" borderId="0" xfId="0" applyFont="1" applyFill="1" applyAlignment="1"/>
    <xf numFmtId="0" fontId="9" fillId="6" borderId="0" xfId="0" applyFont="1" applyFill="1" applyBorder="1"/>
    <xf numFmtId="0" fontId="25" fillId="6" borderId="37" xfId="0" applyFont="1" applyFill="1" applyBorder="1" applyAlignment="1">
      <alignment horizontal="left" indent="2"/>
    </xf>
    <xf numFmtId="0" fontId="25" fillId="6" borderId="0" xfId="0" applyFont="1" applyFill="1" applyBorder="1" applyAlignment="1">
      <alignment horizontal="left" indent="2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167" fontId="13" fillId="3" borderId="8" xfId="0" applyNumberFormat="1" applyFont="1" applyFill="1" applyBorder="1" applyAlignment="1" applyProtection="1">
      <alignment horizontal="center" vertical="center"/>
      <protection locked="0"/>
    </xf>
    <xf numFmtId="167" fontId="13" fillId="3" borderId="9" xfId="0" applyNumberFormat="1" applyFont="1" applyFill="1" applyBorder="1" applyAlignment="1" applyProtection="1">
      <alignment horizontal="center" vertical="center"/>
      <protection locked="0"/>
    </xf>
    <xf numFmtId="167" fontId="13" fillId="3" borderId="10" xfId="0" applyNumberFormat="1" applyFont="1" applyFill="1" applyBorder="1" applyAlignment="1" applyProtection="1">
      <alignment horizontal="center" vertical="center"/>
      <protection locked="0"/>
    </xf>
    <xf numFmtId="49" fontId="13" fillId="3" borderId="11" xfId="0" applyNumberFormat="1" applyFont="1" applyFill="1" applyBorder="1" applyAlignment="1" applyProtection="1">
      <alignment vertical="center" wrapText="1"/>
      <protection locked="0"/>
    </xf>
    <xf numFmtId="4" fontId="13" fillId="3" borderId="9" xfId="1" applyNumberFormat="1" applyFont="1" applyFill="1" applyBorder="1" applyAlignment="1" applyProtection="1">
      <alignment horizontal="right" vertical="center"/>
      <protection locked="0"/>
    </xf>
    <xf numFmtId="4" fontId="13" fillId="0" borderId="17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7" fontId="12" fillId="0" borderId="8" xfId="0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right" vertical="center"/>
    </xf>
    <xf numFmtId="4" fontId="13" fillId="0" borderId="17" xfId="0" applyNumberFormat="1" applyFont="1" applyFill="1" applyBorder="1" applyAlignment="1">
      <alignment horizontal="right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 wrapText="1"/>
    </xf>
    <xf numFmtId="49" fontId="13" fillId="3" borderId="11" xfId="1" applyNumberFormat="1" applyFont="1" applyFill="1" applyBorder="1" applyAlignment="1" applyProtection="1">
      <alignment vertical="center" wrapText="1"/>
      <protection locked="0"/>
    </xf>
    <xf numFmtId="4" fontId="13" fillId="0" borderId="9" xfId="1" applyNumberFormat="1" applyFont="1" applyBorder="1" applyAlignment="1">
      <alignment horizontal="right" vertical="center"/>
    </xf>
    <xf numFmtId="4" fontId="13" fillId="0" borderId="35" xfId="1" applyNumberFormat="1" applyFont="1" applyFill="1" applyBorder="1" applyAlignment="1">
      <alignment horizontal="right" vertical="center"/>
    </xf>
    <xf numFmtId="4" fontId="13" fillId="0" borderId="19" xfId="1" applyNumberFormat="1" applyFont="1" applyFill="1" applyBorder="1" applyAlignment="1">
      <alignment horizontal="right" vertical="center"/>
    </xf>
    <xf numFmtId="4" fontId="13" fillId="0" borderId="18" xfId="1" applyNumberFormat="1" applyFont="1" applyFill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 wrapText="1"/>
    </xf>
    <xf numFmtId="167" fontId="13" fillId="3" borderId="12" xfId="0" applyNumberFormat="1" applyFont="1" applyFill="1" applyBorder="1" applyAlignment="1" applyProtection="1">
      <alignment horizontal="center" vertical="center"/>
      <protection locked="0"/>
    </xf>
    <xf numFmtId="167" fontId="13" fillId="3" borderId="14" xfId="0" applyNumberFormat="1" applyFont="1" applyFill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167" fontId="13" fillId="0" borderId="12" xfId="0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167" fontId="13" fillId="0" borderId="8" xfId="0" applyNumberFormat="1" applyFont="1" applyFill="1" applyBorder="1" applyAlignment="1" applyProtection="1">
      <alignment horizontal="center" vertical="center"/>
      <protection locked="0"/>
    </xf>
    <xf numFmtId="167" fontId="13" fillId="0" borderId="9" xfId="0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4" fontId="13" fillId="0" borderId="9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167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vertical="center"/>
      <protection locked="0"/>
    </xf>
    <xf numFmtId="167" fontId="13" fillId="3" borderId="8" xfId="0" applyNumberFormat="1" applyFont="1" applyFill="1" applyBorder="1" applyAlignment="1" applyProtection="1">
      <alignment vertical="center"/>
      <protection locked="0"/>
    </xf>
    <xf numFmtId="167" fontId="13" fillId="0" borderId="8" xfId="0" applyNumberFormat="1" applyFont="1" applyBorder="1" applyAlignment="1">
      <alignment vertical="center"/>
    </xf>
    <xf numFmtId="167" fontId="13" fillId="0" borderId="9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67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7" fontId="13" fillId="3" borderId="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4" fontId="12" fillId="0" borderId="17" xfId="1" applyNumberFormat="1" applyFont="1" applyFill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vertical="center" wrapText="1"/>
    </xf>
    <xf numFmtId="167" fontId="13" fillId="0" borderId="9" xfId="0" applyNumberFormat="1" applyFont="1" applyBorder="1" applyAlignment="1">
      <alignment vertical="center" wrapText="1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>
      <alignment vertical="center" wrapText="1"/>
    </xf>
    <xf numFmtId="4" fontId="13" fillId="0" borderId="13" xfId="1" applyNumberFormat="1" applyFont="1" applyBorder="1" applyAlignment="1">
      <alignment horizontal="right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4" fontId="13" fillId="0" borderId="21" xfId="1" applyNumberFormat="1" applyFont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vertical="center"/>
    </xf>
    <xf numFmtId="167" fontId="7" fillId="2" borderId="2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7" fontId="13" fillId="7" borderId="8" xfId="0" applyNumberFormat="1" applyFont="1" applyFill="1" applyBorder="1" applyAlignment="1">
      <alignment horizontal="center" vertical="center"/>
    </xf>
    <xf numFmtId="167" fontId="13" fillId="7" borderId="9" xfId="0" applyNumberFormat="1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vertical="center" wrapText="1"/>
    </xf>
    <xf numFmtId="0" fontId="13" fillId="7" borderId="9" xfId="0" applyFont="1" applyFill="1" applyBorder="1" applyAlignment="1">
      <alignment horizontal="center" vertical="center"/>
    </xf>
    <xf numFmtId="4" fontId="13" fillId="7" borderId="9" xfId="0" applyNumberFormat="1" applyFont="1" applyFill="1" applyBorder="1" applyAlignment="1">
      <alignment horizontal="right" vertical="center"/>
    </xf>
    <xf numFmtId="4" fontId="13" fillId="7" borderId="17" xfId="1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 wrapText="1"/>
    </xf>
    <xf numFmtId="167" fontId="13" fillId="0" borderId="12" xfId="0" applyNumberFormat="1" applyFont="1" applyFill="1" applyBorder="1" applyAlignment="1" applyProtection="1">
      <alignment horizontal="center" vertical="center"/>
      <protection locked="0"/>
    </xf>
    <xf numFmtId="167" fontId="13" fillId="0" borderId="13" xfId="0" applyNumberFormat="1" applyFont="1" applyFill="1" applyBorder="1" applyAlignment="1" applyProtection="1">
      <alignment horizontal="center" vertical="center"/>
      <protection locked="0"/>
    </xf>
    <xf numFmtId="167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4" fontId="13" fillId="0" borderId="13" xfId="1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/>
    <xf numFmtId="0" fontId="1" fillId="7" borderId="0" xfId="0" applyFont="1" applyFill="1"/>
    <xf numFmtId="0" fontId="1" fillId="7" borderId="0" xfId="0" applyFont="1" applyFill="1" applyBorder="1" applyAlignment="1"/>
    <xf numFmtId="0" fontId="22" fillId="7" borderId="0" xfId="0" applyFont="1" applyFill="1" applyAlignment="1"/>
    <xf numFmtId="0" fontId="1" fillId="6" borderId="28" xfId="0" applyFont="1" applyFill="1" applyBorder="1"/>
    <xf numFmtId="0" fontId="1" fillId="6" borderId="27" xfId="0" applyFont="1" applyFill="1" applyBorder="1"/>
    <xf numFmtId="0" fontId="1" fillId="6" borderId="38" xfId="0" applyFont="1" applyFill="1" applyBorder="1"/>
    <xf numFmtId="0" fontId="1" fillId="6" borderId="37" xfId="0" applyFont="1" applyFill="1" applyBorder="1"/>
    <xf numFmtId="0" fontId="1" fillId="6" borderId="36" xfId="0" applyFont="1" applyFill="1" applyBorder="1"/>
    <xf numFmtId="0" fontId="1" fillId="4" borderId="0" xfId="0" applyFont="1" applyFill="1"/>
    <xf numFmtId="0" fontId="1" fillId="6" borderId="0" xfId="0" applyFont="1" applyFill="1"/>
    <xf numFmtId="0" fontId="13" fillId="0" borderId="0" xfId="6" applyFont="1"/>
    <xf numFmtId="0" fontId="13" fillId="0" borderId="27" xfId="6" applyFont="1" applyBorder="1" applyProtection="1">
      <protection locked="0"/>
    </xf>
    <xf numFmtId="0" fontId="9" fillId="0" borderId="0" xfId="6" applyFont="1" applyBorder="1" applyProtection="1">
      <protection locked="0"/>
    </xf>
    <xf numFmtId="0" fontId="13" fillId="0" borderId="0" xfId="6" quotePrefix="1" applyFont="1" applyBorder="1" applyAlignment="1" applyProtection="1">
      <protection locked="0"/>
    </xf>
    <xf numFmtId="0" fontId="13" fillId="0" borderId="0" xfId="6" applyFont="1" applyBorder="1" applyAlignment="1" applyProtection="1">
      <alignment horizontal="centerContinuous"/>
      <protection locked="0"/>
    </xf>
    <xf numFmtId="0" fontId="13" fillId="0" borderId="28" xfId="6" applyFont="1" applyBorder="1"/>
    <xf numFmtId="0" fontId="13" fillId="0" borderId="0" xfId="6" applyFont="1" applyBorder="1" applyAlignment="1" applyProtection="1">
      <protection locked="0"/>
    </xf>
    <xf numFmtId="0" fontId="13" fillId="0" borderId="0" xfId="6" applyFont="1" applyBorder="1" applyAlignment="1" applyProtection="1">
      <alignment horizontal="center"/>
      <protection locked="0"/>
    </xf>
    <xf numFmtId="0" fontId="13" fillId="0" borderId="7" xfId="6" applyFont="1" applyBorder="1" applyProtection="1">
      <protection locked="0"/>
    </xf>
    <xf numFmtId="0" fontId="13" fillId="0" borderId="34" xfId="6" applyFont="1" applyBorder="1"/>
    <xf numFmtId="0" fontId="13" fillId="0" borderId="24" xfId="6" applyFont="1" applyBorder="1"/>
    <xf numFmtId="0" fontId="13" fillId="0" borderId="0" xfId="6" applyFont="1" applyBorder="1" applyProtection="1">
      <protection locked="0"/>
    </xf>
    <xf numFmtId="0" fontId="13" fillId="0" borderId="0" xfId="6" applyFont="1" applyBorder="1" applyAlignment="1" applyProtection="1">
      <alignment horizontal="left"/>
      <protection locked="0"/>
    </xf>
    <xf numFmtId="0" fontId="17" fillId="7" borderId="0" xfId="0" applyFont="1" applyFill="1" applyAlignment="1"/>
    <xf numFmtId="0" fontId="1" fillId="7" borderId="0" xfId="0" applyFont="1" applyFill="1" applyBorder="1"/>
    <xf numFmtId="0" fontId="1" fillId="6" borderId="34" xfId="0" applyFont="1" applyFill="1" applyBorder="1"/>
    <xf numFmtId="0" fontId="1" fillId="6" borderId="40" xfId="0" applyFont="1" applyFill="1" applyBorder="1"/>
    <xf numFmtId="0" fontId="1" fillId="6" borderId="24" xfId="0" applyFont="1" applyFill="1" applyBorder="1"/>
    <xf numFmtId="167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/>
    <xf numFmtId="0" fontId="26" fillId="0" borderId="28" xfId="0" applyFont="1" applyBorder="1"/>
    <xf numFmtId="0" fontId="26" fillId="4" borderId="0" xfId="0" applyFont="1" applyFill="1"/>
    <xf numFmtId="0" fontId="26" fillId="0" borderId="0" xfId="0" applyFont="1"/>
    <xf numFmtId="0" fontId="4" fillId="0" borderId="0" xfId="0" applyFont="1" applyBorder="1" applyAlignment="1">
      <alignment vertical="center"/>
    </xf>
    <xf numFmtId="167" fontId="26" fillId="3" borderId="8" xfId="0" applyNumberFormat="1" applyFont="1" applyFill="1" applyBorder="1" applyAlignment="1" applyProtection="1">
      <alignment horizontal="center" vertical="center"/>
      <protection locked="0"/>
    </xf>
    <xf numFmtId="167" fontId="26" fillId="3" borderId="9" xfId="0" applyNumberFormat="1" applyFont="1" applyFill="1" applyBorder="1" applyAlignment="1" applyProtection="1">
      <alignment horizontal="center" vertical="center"/>
      <protection locked="0"/>
    </xf>
    <xf numFmtId="167" fontId="26" fillId="3" borderId="8" xfId="0" applyNumberFormat="1" applyFont="1" applyFill="1" applyBorder="1" applyAlignment="1" applyProtection="1">
      <alignment vertical="center"/>
      <protection locked="0"/>
    </xf>
    <xf numFmtId="167" fontId="26" fillId="3" borderId="9" xfId="0" applyNumberFormat="1" applyFont="1" applyFill="1" applyBorder="1" applyAlignment="1" applyProtection="1">
      <alignment vertical="center"/>
      <protection locked="0"/>
    </xf>
    <xf numFmtId="167" fontId="26" fillId="0" borderId="8" xfId="0" applyNumberFormat="1" applyFont="1" applyBorder="1" applyAlignment="1">
      <alignment vertical="center"/>
    </xf>
    <xf numFmtId="167" fontId="26" fillId="0" borderId="9" xfId="0" applyNumberFormat="1" applyFont="1" applyBorder="1" applyAlignment="1">
      <alignment vertical="center"/>
    </xf>
    <xf numFmtId="167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 wrapText="1"/>
    </xf>
    <xf numFmtId="0" fontId="26" fillId="0" borderId="9" xfId="0" applyFont="1" applyBorder="1" applyAlignment="1">
      <alignment vertical="center"/>
    </xf>
    <xf numFmtId="4" fontId="26" fillId="0" borderId="9" xfId="1" applyNumberFormat="1" applyFont="1" applyBorder="1" applyAlignment="1">
      <alignment horizontal="right" vertical="center"/>
    </xf>
    <xf numFmtId="4" fontId="26" fillId="0" borderId="17" xfId="1" applyNumberFormat="1" applyFont="1" applyFill="1" applyBorder="1" applyAlignment="1">
      <alignment horizontal="right" vertical="center"/>
    </xf>
    <xf numFmtId="167" fontId="26" fillId="0" borderId="8" xfId="0" applyNumberFormat="1" applyFont="1" applyBorder="1" applyAlignment="1">
      <alignment horizontal="center" vertical="center"/>
    </xf>
    <xf numFmtId="3" fontId="13" fillId="3" borderId="46" xfId="1" applyNumberFormat="1" applyFont="1" applyFill="1" applyBorder="1" applyAlignment="1" applyProtection="1">
      <alignment horizontal="right" vertical="center"/>
      <protection locked="0"/>
    </xf>
    <xf numFmtId="167" fontId="4" fillId="0" borderId="9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3" fontId="13" fillId="0" borderId="46" xfId="0" applyNumberFormat="1" applyFont="1" applyBorder="1" applyAlignment="1">
      <alignment horizontal="right" vertical="center"/>
    </xf>
    <xf numFmtId="3" fontId="13" fillId="3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6" xfId="1" applyNumberFormat="1" applyFont="1" applyBorder="1" applyAlignment="1">
      <alignment horizontal="right" vertical="center"/>
    </xf>
    <xf numFmtId="3" fontId="13" fillId="0" borderId="46" xfId="1" applyNumberFormat="1" applyFont="1" applyFill="1" applyBorder="1" applyAlignment="1" applyProtection="1">
      <alignment horizontal="right" vertical="center"/>
      <protection locked="0"/>
    </xf>
    <xf numFmtId="3" fontId="26" fillId="0" borderId="46" xfId="1" applyNumberFormat="1" applyFont="1" applyBorder="1" applyAlignment="1">
      <alignment horizontal="right" vertical="center"/>
    </xf>
    <xf numFmtId="3" fontId="4" fillId="0" borderId="46" xfId="1" applyNumberFormat="1" applyFont="1" applyBorder="1" applyAlignment="1">
      <alignment horizontal="right" vertical="center"/>
    </xf>
    <xf numFmtId="3" fontId="13" fillId="0" borderId="47" xfId="1" applyNumberFormat="1" applyFont="1" applyBorder="1" applyAlignment="1">
      <alignment horizontal="right" vertical="center"/>
    </xf>
    <xf numFmtId="3" fontId="13" fillId="0" borderId="48" xfId="1" applyNumberFormat="1" applyFont="1" applyBorder="1" applyAlignment="1">
      <alignment horizontal="right" vertical="center"/>
    </xf>
    <xf numFmtId="0" fontId="7" fillId="2" borderId="49" xfId="0" applyFont="1" applyFill="1" applyBorder="1" applyAlignment="1">
      <alignment horizontal="centerContinuous" vertical="center" wrapText="1"/>
    </xf>
    <xf numFmtId="0" fontId="13" fillId="0" borderId="50" xfId="0" applyFont="1" applyBorder="1" applyAlignment="1">
      <alignment horizontal="center" vertical="center"/>
    </xf>
    <xf numFmtId="0" fontId="13" fillId="7" borderId="50" xfId="0" applyFont="1" applyFill="1" applyBorder="1" applyAlignment="1">
      <alignment horizontal="center" vertical="center"/>
    </xf>
    <xf numFmtId="0" fontId="13" fillId="3" borderId="50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3" fillId="3" borderId="51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53" xfId="0" applyFont="1" applyBorder="1"/>
    <xf numFmtId="0" fontId="13" fillId="0" borderId="53" xfId="0" applyFont="1" applyBorder="1" applyAlignment="1">
      <alignment horizontal="center" vertical="top"/>
    </xf>
    <xf numFmtId="4" fontId="13" fillId="0" borderId="9" xfId="0" applyNumberFormat="1" applyFont="1" applyFill="1" applyBorder="1" applyAlignment="1">
      <alignment horizontal="right" vertical="center"/>
    </xf>
    <xf numFmtId="49" fontId="13" fillId="7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13" fillId="9" borderId="46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3" fontId="13" fillId="3" borderId="46" xfId="0" applyNumberFormat="1" applyFont="1" applyFill="1" applyBorder="1" applyAlignment="1" applyProtection="1">
      <alignment horizontal="center" vertical="center"/>
      <protection locked="0"/>
    </xf>
    <xf numFmtId="4" fontId="12" fillId="0" borderId="35" xfId="1" applyNumberFormat="1" applyFont="1" applyFill="1" applyBorder="1" applyAlignment="1">
      <alignment horizontal="right" vertical="center"/>
    </xf>
    <xf numFmtId="167" fontId="4" fillId="0" borderId="8" xfId="0" applyNumberFormat="1" applyFont="1" applyBorder="1" applyAlignment="1">
      <alignment vertical="center"/>
    </xf>
    <xf numFmtId="4" fontId="13" fillId="7" borderId="9" xfId="1" applyNumberFormat="1" applyFont="1" applyFill="1" applyBorder="1" applyAlignment="1">
      <alignment horizontal="right" vertical="center"/>
    </xf>
    <xf numFmtId="3" fontId="13" fillId="7" borderId="46" xfId="1" applyNumberFormat="1" applyFont="1" applyFill="1" applyBorder="1" applyAlignment="1">
      <alignment horizontal="right" vertical="center"/>
    </xf>
    <xf numFmtId="49" fontId="13" fillId="7" borderId="11" xfId="12" applyNumberFormat="1" applyFont="1" applyFill="1" applyBorder="1" applyAlignment="1" applyProtection="1">
      <alignment vertical="center" wrapText="1"/>
      <protection locked="0"/>
    </xf>
    <xf numFmtId="167" fontId="13" fillId="7" borderId="10" xfId="0" applyNumberFormat="1" applyFont="1" applyFill="1" applyBorder="1" applyAlignment="1">
      <alignment horizontal="center" vertical="center"/>
    </xf>
    <xf numFmtId="167" fontId="13" fillId="7" borderId="9" xfId="0" applyNumberFormat="1" applyFont="1" applyFill="1" applyBorder="1" applyAlignment="1">
      <alignment vertical="center"/>
    </xf>
    <xf numFmtId="167" fontId="13" fillId="7" borderId="8" xfId="0" applyNumberFormat="1" applyFont="1" applyFill="1" applyBorder="1" applyAlignment="1">
      <alignment vertical="center"/>
    </xf>
    <xf numFmtId="4" fontId="13" fillId="7" borderId="35" xfId="1" applyNumberFormat="1" applyFont="1" applyFill="1" applyBorder="1" applyAlignment="1">
      <alignment horizontal="right" vertical="center"/>
    </xf>
    <xf numFmtId="4" fontId="13" fillId="0" borderId="54" xfId="1" applyNumberFormat="1" applyFont="1" applyFill="1" applyBorder="1" applyAlignment="1">
      <alignment horizontal="right" vertical="center"/>
    </xf>
    <xf numFmtId="4" fontId="12" fillId="0" borderId="18" xfId="1" applyNumberFormat="1" applyFont="1" applyFill="1" applyBorder="1" applyAlignment="1">
      <alignment horizontal="right" vertical="center"/>
    </xf>
    <xf numFmtId="49" fontId="13" fillId="7" borderId="11" xfId="12" applyNumberFormat="1" applyFont="1" applyFill="1" applyBorder="1" applyAlignment="1" applyProtection="1">
      <alignment vertical="top" wrapText="1"/>
      <protection locked="0"/>
    </xf>
    <xf numFmtId="0" fontId="13" fillId="3" borderId="9" xfId="12" applyFont="1" applyFill="1" applyBorder="1" applyAlignment="1" applyProtection="1">
      <alignment horizontal="center" vertical="center"/>
      <protection locked="0"/>
    </xf>
    <xf numFmtId="49" fontId="13" fillId="3" borderId="11" xfId="12" applyNumberFormat="1" applyFont="1" applyFill="1" applyBorder="1" applyAlignment="1" applyProtection="1">
      <alignment vertical="center" wrapText="1"/>
      <protection locked="0"/>
    </xf>
    <xf numFmtId="0" fontId="20" fillId="3" borderId="9" xfId="12" applyFont="1" applyFill="1" applyBorder="1" applyAlignment="1" applyProtection="1">
      <alignment horizontal="center" vertical="center"/>
      <protection locked="0"/>
    </xf>
    <xf numFmtId="167" fontId="29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50" xfId="0" applyFont="1" applyFill="1" applyBorder="1" applyAlignment="1" applyProtection="1">
      <alignment horizontal="center" vertical="center"/>
      <protection locked="0"/>
    </xf>
    <xf numFmtId="4" fontId="27" fillId="7" borderId="9" xfId="0" applyNumberFormat="1" applyFont="1" applyFill="1" applyBorder="1" applyAlignment="1">
      <alignment horizontal="right" vertical="center"/>
    </xf>
    <xf numFmtId="167" fontId="29" fillId="3" borderId="8" xfId="0" applyNumberFormat="1" applyFont="1" applyFill="1" applyBorder="1" applyAlignment="1" applyProtection="1">
      <alignment horizontal="center" vertical="center"/>
      <protection locked="0"/>
    </xf>
    <xf numFmtId="167" fontId="27" fillId="3" borderId="8" xfId="0" applyNumberFormat="1" applyFont="1" applyFill="1" applyBorder="1" applyAlignment="1" applyProtection="1">
      <alignment horizontal="center" vertical="center"/>
      <protection locked="0"/>
    </xf>
    <xf numFmtId="167" fontId="27" fillId="3" borderId="9" xfId="0" applyNumberFormat="1" applyFont="1" applyFill="1" applyBorder="1" applyAlignment="1" applyProtection="1">
      <alignment horizontal="center" vertical="center"/>
      <protection locked="0"/>
    </xf>
    <xf numFmtId="4" fontId="13" fillId="7" borderId="46" xfId="0" applyNumberFormat="1" applyFont="1" applyFill="1" applyBorder="1" applyAlignment="1">
      <alignment horizontal="right" vertical="center"/>
    </xf>
    <xf numFmtId="49" fontId="28" fillId="0" borderId="11" xfId="0" applyNumberFormat="1" applyFont="1" applyBorder="1" applyAlignment="1">
      <alignment vertical="center" wrapText="1"/>
    </xf>
    <xf numFmtId="167" fontId="13" fillId="9" borderId="8" xfId="0" applyNumberFormat="1" applyFont="1" applyFill="1" applyBorder="1" applyAlignment="1" applyProtection="1">
      <alignment horizontal="center" vertical="center"/>
      <protection locked="0"/>
    </xf>
    <xf numFmtId="167" fontId="13" fillId="9" borderId="9" xfId="0" applyNumberFormat="1" applyFont="1" applyFill="1" applyBorder="1" applyAlignment="1" applyProtection="1">
      <alignment horizontal="center" vertical="center"/>
      <protection locked="0"/>
    </xf>
    <xf numFmtId="167" fontId="13" fillId="9" borderId="10" xfId="0" applyNumberFormat="1" applyFont="1" applyFill="1" applyBorder="1" applyAlignment="1" applyProtection="1">
      <alignment horizontal="center" vertical="center"/>
      <protection locked="0"/>
    </xf>
    <xf numFmtId="49" fontId="13" fillId="9" borderId="11" xfId="0" applyNumberFormat="1" applyFont="1" applyFill="1" applyBorder="1" applyAlignment="1" applyProtection="1">
      <alignment vertical="center" wrapText="1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50" xfId="0" applyFont="1" applyFill="1" applyBorder="1" applyAlignment="1" applyProtection="1">
      <alignment horizontal="center" vertical="center"/>
      <protection locked="0"/>
    </xf>
    <xf numFmtId="3" fontId="13" fillId="9" borderId="46" xfId="0" applyNumberFormat="1" applyFont="1" applyFill="1" applyBorder="1" applyAlignment="1" applyProtection="1">
      <alignment horizontal="right" vertical="center"/>
      <protection locked="0"/>
    </xf>
    <xf numFmtId="4" fontId="13" fillId="9" borderId="9" xfId="0" applyNumberFormat="1" applyFont="1" applyFill="1" applyBorder="1" applyAlignment="1">
      <alignment horizontal="right" vertical="center"/>
    </xf>
    <xf numFmtId="4" fontId="13" fillId="9" borderId="17" xfId="1" applyNumberFormat="1" applyFont="1" applyFill="1" applyBorder="1" applyAlignment="1">
      <alignment horizontal="right" vertical="center"/>
    </xf>
    <xf numFmtId="0" fontId="14" fillId="9" borderId="9" xfId="0" applyFont="1" applyFill="1" applyBorder="1" applyAlignment="1">
      <alignment horizontal="left" vertical="center"/>
    </xf>
    <xf numFmtId="0" fontId="13" fillId="9" borderId="50" xfId="0" applyFont="1" applyFill="1" applyBorder="1" applyAlignment="1">
      <alignment horizontal="center" vertical="center"/>
    </xf>
    <xf numFmtId="3" fontId="13" fillId="9" borderId="46" xfId="1" applyNumberFormat="1" applyFont="1" applyFill="1" applyBorder="1" applyAlignment="1">
      <alignment horizontal="right" vertical="center"/>
    </xf>
    <xf numFmtId="4" fontId="13" fillId="9" borderId="9" xfId="1" applyNumberFormat="1" applyFont="1" applyFill="1" applyBorder="1" applyAlignment="1">
      <alignment horizontal="right" vertical="center"/>
    </xf>
    <xf numFmtId="167" fontId="27" fillId="7" borderId="8" xfId="0" applyNumberFormat="1" applyFont="1" applyFill="1" applyBorder="1" applyAlignment="1">
      <alignment vertical="center"/>
    </xf>
    <xf numFmtId="3" fontId="30" fillId="3" borderId="46" xfId="0" applyNumberFormat="1" applyFont="1" applyFill="1" applyBorder="1" applyAlignment="1" applyProtection="1">
      <alignment horizontal="right" vertical="center"/>
      <protection locked="0"/>
    </xf>
    <xf numFmtId="49" fontId="31" fillId="7" borderId="11" xfId="0" applyNumberFormat="1" applyFont="1" applyFill="1" applyBorder="1" applyAlignment="1" applyProtection="1">
      <alignment vertical="center" wrapText="1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3" fontId="31" fillId="3" borderId="46" xfId="0" applyNumberFormat="1" applyFont="1" applyFill="1" applyBorder="1" applyAlignment="1" applyProtection="1">
      <alignment horizontal="right" vertical="center"/>
      <protection locked="0"/>
    </xf>
    <xf numFmtId="4" fontId="31" fillId="7" borderId="9" xfId="0" applyNumberFormat="1" applyFont="1" applyFill="1" applyBorder="1" applyAlignment="1">
      <alignment horizontal="right" vertical="center"/>
    </xf>
    <xf numFmtId="49" fontId="31" fillId="3" borderId="11" xfId="0" applyNumberFormat="1" applyFont="1" applyFill="1" applyBorder="1" applyAlignment="1" applyProtection="1">
      <alignment vertical="center" wrapText="1"/>
      <protection locked="0"/>
    </xf>
    <xf numFmtId="49" fontId="13" fillId="3" borderId="11" xfId="0" applyNumberFormat="1" applyFont="1" applyFill="1" applyBorder="1" applyAlignment="1" applyProtection="1">
      <alignment vertical="top" wrapText="1"/>
      <protection locked="0"/>
    </xf>
    <xf numFmtId="0" fontId="13" fillId="3" borderId="9" xfId="0" applyFont="1" applyFill="1" applyBorder="1" applyAlignment="1" applyProtection="1">
      <alignment horizontal="center" vertical="top"/>
      <protection locked="0"/>
    </xf>
    <xf numFmtId="0" fontId="13" fillId="3" borderId="50" xfId="0" applyFont="1" applyFill="1" applyBorder="1" applyAlignment="1" applyProtection="1">
      <alignment horizontal="center" vertical="top"/>
      <protection locked="0"/>
    </xf>
    <xf numFmtId="3" fontId="30" fillId="9" borderId="46" xfId="0" applyNumberFormat="1" applyFont="1" applyFill="1" applyBorder="1" applyAlignment="1" applyProtection="1">
      <alignment horizontal="right" vertical="center"/>
      <protection locked="0"/>
    </xf>
    <xf numFmtId="167" fontId="33" fillId="9" borderId="8" xfId="0" applyNumberFormat="1" applyFont="1" applyFill="1" applyBorder="1" applyAlignment="1" applyProtection="1">
      <alignment horizontal="center" vertical="center"/>
      <protection locked="0"/>
    </xf>
    <xf numFmtId="0" fontId="13" fillId="7" borderId="50" xfId="0" applyFont="1" applyFill="1" applyBorder="1" applyAlignment="1" applyProtection="1">
      <alignment horizontal="center" vertical="center"/>
      <protection locked="0"/>
    </xf>
    <xf numFmtId="3" fontId="13" fillId="7" borderId="46" xfId="0" applyNumberFormat="1" applyFont="1" applyFill="1" applyBorder="1" applyAlignment="1" applyProtection="1">
      <alignment horizontal="right" vertical="center"/>
      <protection locked="0"/>
    </xf>
    <xf numFmtId="167" fontId="13" fillId="7" borderId="8" xfId="0" applyNumberFormat="1" applyFont="1" applyFill="1" applyBorder="1" applyAlignment="1" applyProtection="1">
      <alignment horizontal="center" vertical="center"/>
      <protection locked="0"/>
    </xf>
    <xf numFmtId="167" fontId="13" fillId="7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 wrapText="1"/>
    </xf>
    <xf numFmtId="4" fontId="13" fillId="7" borderId="13" xfId="1" applyNumberFormat="1" applyFont="1" applyFill="1" applyBorder="1" applyAlignment="1" applyProtection="1">
      <alignment horizontal="right" vertical="center"/>
      <protection locked="0"/>
    </xf>
    <xf numFmtId="167" fontId="13" fillId="7" borderId="12" xfId="0" applyNumberFormat="1" applyFont="1" applyFill="1" applyBorder="1" applyAlignment="1" applyProtection="1">
      <alignment horizontal="center" vertical="center"/>
      <protection locked="0"/>
    </xf>
    <xf numFmtId="167" fontId="13" fillId="7" borderId="13" xfId="0" applyNumberFormat="1" applyFont="1" applyFill="1" applyBorder="1" applyAlignment="1" applyProtection="1">
      <alignment horizontal="center" vertical="center"/>
      <protection locked="0"/>
    </xf>
    <xf numFmtId="167" fontId="13" fillId="7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3" fillId="10" borderId="0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13" fillId="7" borderId="9" xfId="0" applyFont="1" applyFill="1" applyBorder="1" applyAlignment="1" applyProtection="1">
      <alignment horizontal="center" vertical="center"/>
      <protection locked="0"/>
    </xf>
    <xf numFmtId="167" fontId="29" fillId="3" borderId="8" xfId="0" applyNumberFormat="1" applyFont="1" applyFill="1" applyBorder="1" applyAlignment="1" applyProtection="1">
      <alignment vertical="center"/>
      <protection locked="0"/>
    </xf>
    <xf numFmtId="167" fontId="27" fillId="3" borderId="10" xfId="0" applyNumberFormat="1" applyFont="1" applyFill="1" applyBorder="1" applyAlignment="1" applyProtection="1">
      <alignment horizontal="center" vertical="center"/>
      <protection locked="0"/>
    </xf>
    <xf numFmtId="3" fontId="27" fillId="3" borderId="46" xfId="1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7" borderId="11" xfId="1" applyNumberFormat="1" applyFont="1" applyFill="1" applyBorder="1" applyAlignment="1" applyProtection="1">
      <alignment horizontal="right" vertical="center"/>
      <protection locked="0"/>
    </xf>
    <xf numFmtId="0" fontId="22" fillId="7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0" xfId="0" applyFont="1" applyFill="1" applyAlignment="1" applyProtection="1">
      <protection locked="0"/>
    </xf>
    <xf numFmtId="0" fontId="18" fillId="3" borderId="0" xfId="0" applyFont="1" applyFill="1" applyBorder="1" applyAlignment="1" applyProtection="1">
      <protection locked="0"/>
    </xf>
    <xf numFmtId="0" fontId="18" fillId="3" borderId="0" xfId="0" applyFont="1" applyFill="1" applyAlignment="1" applyProtection="1">
      <protection locked="0"/>
    </xf>
    <xf numFmtId="0" fontId="22" fillId="7" borderId="0" xfId="0" applyFont="1" applyFill="1" applyAlignment="1" applyProtection="1">
      <protection locked="0"/>
    </xf>
    <xf numFmtId="0" fontId="18" fillId="7" borderId="0" xfId="0" applyFont="1" applyFill="1" applyAlignment="1" applyProtection="1">
      <protection locked="0"/>
    </xf>
    <xf numFmtId="0" fontId="13" fillId="4" borderId="42" xfId="6" applyFont="1" applyFill="1" applyBorder="1" applyAlignment="1" applyProtection="1">
      <alignment vertical="top" wrapText="1"/>
      <protection locked="0"/>
    </xf>
    <xf numFmtId="0" fontId="13" fillId="4" borderId="39" xfId="6" applyFont="1" applyFill="1" applyBorder="1" applyAlignment="1" applyProtection="1">
      <alignment vertical="top" wrapText="1"/>
      <protection locked="0"/>
    </xf>
    <xf numFmtId="0" fontId="13" fillId="4" borderId="43" xfId="6" applyFont="1" applyFill="1" applyBorder="1" applyAlignment="1" applyProtection="1">
      <alignment vertical="top" wrapText="1"/>
      <protection locked="0"/>
    </xf>
    <xf numFmtId="49" fontId="13" fillId="4" borderId="42" xfId="6" applyNumberFormat="1" applyFont="1" applyFill="1" applyBorder="1" applyAlignment="1" applyProtection="1">
      <alignment vertical="top" wrapText="1"/>
      <protection locked="0"/>
    </xf>
    <xf numFmtId="49" fontId="0" fillId="4" borderId="39" xfId="0" applyNumberFormat="1" applyFill="1" applyBorder="1" applyAlignment="1" applyProtection="1">
      <alignment vertical="top" wrapText="1"/>
      <protection locked="0"/>
    </xf>
    <xf numFmtId="49" fontId="0" fillId="4" borderId="43" xfId="0" applyNumberFormat="1" applyFill="1" applyBorder="1" applyAlignment="1" applyProtection="1">
      <alignment vertical="top" wrapText="1"/>
      <protection locked="0"/>
    </xf>
    <xf numFmtId="0" fontId="9" fillId="5" borderId="37" xfId="6" applyFont="1" applyFill="1" applyBorder="1" applyAlignment="1" applyProtection="1">
      <alignment vertical="top" wrapText="1"/>
      <protection locked="0"/>
    </xf>
    <xf numFmtId="0" fontId="0" fillId="5" borderId="37" xfId="0" applyFill="1" applyBorder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0" fontId="13" fillId="5" borderId="0" xfId="6" applyFont="1" applyFill="1" applyBorder="1" applyAlignment="1">
      <alignment vertical="center"/>
    </xf>
    <xf numFmtId="0" fontId="4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4" fontId="19" fillId="4" borderId="30" xfId="6" applyNumberFormat="1" applyFont="1" applyFill="1" applyBorder="1" applyAlignment="1" applyProtection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3" fillId="0" borderId="40" xfId="6" quotePrefix="1" applyFont="1" applyBorder="1" applyAlignment="1">
      <alignment horizontal="left"/>
    </xf>
    <xf numFmtId="0" fontId="13" fillId="0" borderId="0" xfId="6" applyFont="1" applyBorder="1" applyProtection="1">
      <protection locked="0"/>
    </xf>
    <xf numFmtId="0" fontId="13" fillId="0" borderId="0" xfId="6" applyFont="1" applyBorder="1" applyAlignment="1" applyProtection="1">
      <alignment horizontal="left"/>
      <protection locked="0"/>
    </xf>
    <xf numFmtId="0" fontId="9" fillId="0" borderId="41" xfId="6" applyFont="1" applyBorder="1" applyAlignment="1" applyProtection="1">
      <alignment vertical="center" wrapText="1"/>
      <protection locked="0"/>
    </xf>
    <xf numFmtId="0" fontId="9" fillId="0" borderId="0" xfId="6" applyFont="1" applyBorder="1" applyAlignment="1" applyProtection="1">
      <alignment vertical="center" wrapText="1"/>
      <protection locked="0"/>
    </xf>
    <xf numFmtId="0" fontId="9" fillId="0" borderId="31" xfId="6" applyFont="1" applyBorder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top" wrapText="1"/>
    </xf>
    <xf numFmtId="167" fontId="6" fillId="2" borderId="44" xfId="0" applyNumberFormat="1" applyFont="1" applyFill="1" applyBorder="1" applyAlignment="1">
      <alignment horizontal="center" vertical="center" wrapText="1"/>
    </xf>
    <xf numFmtId="167" fontId="6" fillId="2" borderId="45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</cellXfs>
  <cellStyles count="16">
    <cellStyle name="Beløb" xfId="2" xr:uid="{00000000-0005-0000-0000-000000000000}"/>
    <cellStyle name="Beløb0" xfId="3" xr:uid="{00000000-0005-0000-0000-000001000000}"/>
    <cellStyle name="Dato" xfId="4" xr:uid="{00000000-0005-0000-0000-000002000000}"/>
    <cellStyle name="Fast" xfId="5" xr:uid="{00000000-0005-0000-0000-000003000000}"/>
    <cellStyle name="Komma" xfId="1" builtinId="3"/>
    <cellStyle name="Komma 2" xfId="13" xr:uid="{00000000-0005-0000-0000-000005000000}"/>
    <cellStyle name="Komma 2 2" xfId="14" xr:uid="{00000000-0005-0000-0000-000005000000}"/>
    <cellStyle name="Komma 3" xfId="15" xr:uid="{603F07BC-A742-496C-AA8A-CB7A630E764A}"/>
    <cellStyle name="Normal" xfId="0" builtinId="0"/>
    <cellStyle name="Normal 2" xfId="12" xr:uid="{00000000-0005-0000-0000-000007000000}"/>
    <cellStyle name="Normal_Side A (2)" xfId="6" xr:uid="{00000000-0005-0000-0000-000008000000}"/>
    <cellStyle name="Overskrift 1" xfId="7" builtinId="16" customBuiltin="1"/>
    <cellStyle name="Overskrift 2" xfId="8" builtinId="17" customBuiltin="1"/>
    <cellStyle name="Punktum" xfId="9" xr:uid="{00000000-0005-0000-0000-00000B000000}"/>
    <cellStyle name="Punktum0" xfId="10" xr:uid="{00000000-0005-0000-0000-00000C000000}"/>
    <cellStyle name="Total" xfId="11" builtinId="25" customBuiltin="1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  <mruColors>
      <color rgb="FFFFFF99"/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41</xdr:row>
      <xdr:rowOff>257175</xdr:rowOff>
    </xdr:from>
    <xdr:to>
      <xdr:col>8</xdr:col>
      <xdr:colOff>333375</xdr:colOff>
      <xdr:row>41</xdr:row>
      <xdr:rowOff>561975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66775" y="7496175"/>
          <a:ext cx="424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sin underskrift erklærer entreprenøren ikke at have ubetalt forfalden gæld til det offentlige jf. lov á 21. december 1994.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166687</xdr:rowOff>
    </xdr:from>
    <xdr:to>
      <xdr:col>11</xdr:col>
      <xdr:colOff>333375</xdr:colOff>
      <xdr:row>29</xdr:row>
      <xdr:rowOff>561975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290513" y="9203531"/>
          <a:ext cx="5698331" cy="3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sin underskrift erklærer entreprenøren på tro og love ikke at have ubetalt forfalden gæld til det offentlige, der overstiger 100.000 kr. jf. lov nr. 336 af 13. maj 1997.</a:t>
          </a:r>
        </a:p>
      </xdr:txBody>
    </xdr:sp>
    <xdr:clientData/>
  </xdr:twoCellAnchor>
  <xdr:twoCellAnchor>
    <xdr:from>
      <xdr:col>1</xdr:col>
      <xdr:colOff>0</xdr:colOff>
      <xdr:row>29</xdr:row>
      <xdr:rowOff>43355</xdr:rowOff>
    </xdr:from>
    <xdr:to>
      <xdr:col>11</xdr:col>
      <xdr:colOff>304800</xdr:colOff>
      <xdr:row>31</xdr:row>
      <xdr:rowOff>57643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56190" y="7729045"/>
          <a:ext cx="5461438" cy="3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sin underskrift erklærer entreprenøren på tro og love ikke at have ubetalt forfalden gæld til det offentlige, der overstiger 100.000 kr. jf. lov nr. 336 af 13. maj 1997.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28575</xdr:rowOff>
        </xdr:from>
        <xdr:to>
          <xdr:col>11</xdr:col>
          <xdr:colOff>400050</xdr:colOff>
          <xdr:row>0</xdr:row>
          <xdr:rowOff>314325</xdr:rowOff>
        </xdr:to>
        <xdr:sp macro="" textlink="">
          <xdr:nvSpPr>
            <xdr:cNvPr id="6151" name="CommandButton1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47625</xdr:rowOff>
        </xdr:from>
        <xdr:to>
          <xdr:col>11</xdr:col>
          <xdr:colOff>409575</xdr:colOff>
          <xdr:row>1</xdr:row>
          <xdr:rowOff>352425</xdr:rowOff>
        </xdr:to>
        <xdr:sp macro="" textlink="">
          <xdr:nvSpPr>
            <xdr:cNvPr id="6152" name="CommandButton2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9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I42"/>
  <sheetViews>
    <sheetView view="pageLayout" zoomScale="85" zoomScaleNormal="70" zoomScaleSheetLayoutView="115" zoomScalePageLayoutView="85" workbookViewId="0">
      <selection activeCell="C35" sqref="C35"/>
    </sheetView>
  </sheetViews>
  <sheetFormatPr defaultColWidth="9.140625" defaultRowHeight="12.75" x14ac:dyDescent="0.2"/>
  <cols>
    <col min="1" max="16384" width="9.140625" style="61"/>
  </cols>
  <sheetData>
    <row r="1" spans="1:9" ht="13.5" thickBot="1" x14ac:dyDescent="0.25">
      <c r="A1" s="171"/>
      <c r="B1" s="171"/>
      <c r="C1" s="171"/>
      <c r="D1" s="171"/>
      <c r="E1" s="171"/>
      <c r="F1" s="171"/>
      <c r="G1" s="171"/>
      <c r="H1" s="171"/>
      <c r="I1" s="171"/>
    </row>
    <row r="2" spans="1:9" ht="21.75" customHeight="1" x14ac:dyDescent="0.25">
      <c r="A2" s="171"/>
      <c r="B2" s="170"/>
      <c r="C2" s="70"/>
      <c r="D2" s="169"/>
      <c r="E2" s="169"/>
      <c r="F2" s="169"/>
      <c r="G2" s="169"/>
      <c r="H2" s="169"/>
      <c r="I2" s="168"/>
    </row>
    <row r="3" spans="1:9" ht="15" x14ac:dyDescent="0.25">
      <c r="A3" s="171"/>
      <c r="B3" s="167"/>
      <c r="C3" s="71"/>
      <c r="D3" s="172"/>
      <c r="E3" s="172"/>
      <c r="F3" s="172"/>
      <c r="G3" s="172"/>
      <c r="H3" s="162"/>
      <c r="I3" s="166"/>
    </row>
    <row r="4" spans="1:9" ht="15" x14ac:dyDescent="0.25">
      <c r="A4" s="171"/>
      <c r="B4" s="167"/>
      <c r="C4" s="71"/>
      <c r="D4" s="172"/>
      <c r="E4" s="172"/>
      <c r="F4" s="172"/>
      <c r="G4" s="172"/>
      <c r="H4" s="162"/>
      <c r="I4" s="166"/>
    </row>
    <row r="5" spans="1:9" ht="15.75" x14ac:dyDescent="0.25">
      <c r="A5" s="171"/>
      <c r="B5" s="167"/>
      <c r="C5" s="67"/>
      <c r="D5" s="172"/>
      <c r="E5" s="172"/>
      <c r="F5" s="172"/>
      <c r="G5" s="172"/>
      <c r="H5" s="162"/>
      <c r="I5" s="166"/>
    </row>
    <row r="6" spans="1:9" x14ac:dyDescent="0.2">
      <c r="A6" s="171"/>
      <c r="B6" s="167"/>
      <c r="C6" s="162"/>
      <c r="D6" s="172"/>
      <c r="E6" s="172"/>
      <c r="F6" s="172"/>
      <c r="G6" s="172"/>
      <c r="H6" s="162"/>
      <c r="I6" s="166"/>
    </row>
    <row r="7" spans="1:9" ht="20.25" x14ac:dyDescent="0.3">
      <c r="A7" s="171"/>
      <c r="B7" s="167"/>
      <c r="C7" s="66" t="s">
        <v>81</v>
      </c>
      <c r="D7" s="172"/>
      <c r="E7" s="172"/>
      <c r="F7" s="172"/>
      <c r="G7" s="172"/>
      <c r="H7" s="162"/>
      <c r="I7" s="166"/>
    </row>
    <row r="8" spans="1:9" ht="14.25" x14ac:dyDescent="0.2">
      <c r="A8" s="171"/>
      <c r="B8" s="167"/>
      <c r="C8" s="63"/>
      <c r="D8" s="162"/>
      <c r="E8" s="162"/>
      <c r="F8" s="162"/>
      <c r="G8" s="162"/>
      <c r="H8" s="172"/>
      <c r="I8" s="166"/>
    </row>
    <row r="9" spans="1:9" ht="15" customHeight="1" x14ac:dyDescent="0.2">
      <c r="A9" s="171"/>
      <c r="B9" s="167"/>
      <c r="C9" s="62"/>
      <c r="D9" s="172"/>
      <c r="E9" s="62"/>
      <c r="F9" s="62"/>
      <c r="G9" s="162"/>
      <c r="H9" s="172"/>
      <c r="I9" s="166"/>
    </row>
    <row r="10" spans="1:9" ht="15" customHeight="1" x14ac:dyDescent="0.2">
      <c r="A10" s="171"/>
      <c r="B10" s="167"/>
      <c r="C10" s="62"/>
      <c r="D10" s="172"/>
      <c r="E10" s="62"/>
      <c r="F10" s="62"/>
      <c r="G10" s="162"/>
      <c r="H10" s="172"/>
      <c r="I10" s="166"/>
    </row>
    <row r="11" spans="1:9" ht="15" customHeight="1" x14ac:dyDescent="0.2">
      <c r="A11" s="171"/>
      <c r="B11" s="167"/>
      <c r="C11" s="62"/>
      <c r="D11" s="172"/>
      <c r="E11" s="62"/>
      <c r="F11" s="62"/>
      <c r="G11" s="162"/>
      <c r="H11" s="172"/>
      <c r="I11" s="166"/>
    </row>
    <row r="12" spans="1:9" ht="18" x14ac:dyDescent="0.25">
      <c r="A12" s="171"/>
      <c r="B12" s="167"/>
      <c r="C12" s="64"/>
      <c r="D12" s="162"/>
      <c r="E12" s="162"/>
      <c r="F12" s="162"/>
      <c r="G12" s="162"/>
      <c r="H12" s="172"/>
      <c r="I12" s="166"/>
    </row>
    <row r="13" spans="1:9" s="171" customFormat="1" ht="18" x14ac:dyDescent="0.25">
      <c r="B13" s="167"/>
      <c r="C13" s="68" t="s">
        <v>58</v>
      </c>
      <c r="D13" s="69"/>
      <c r="E13" s="320" t="s">
        <v>98</v>
      </c>
      <c r="F13" s="321"/>
      <c r="G13" s="321"/>
      <c r="H13" s="321"/>
      <c r="I13" s="166"/>
    </row>
    <row r="14" spans="1:9" s="171" customFormat="1" ht="18" x14ac:dyDescent="0.25">
      <c r="B14" s="167"/>
      <c r="C14" s="68"/>
      <c r="D14" s="69"/>
      <c r="E14" s="322" t="s">
        <v>229</v>
      </c>
      <c r="F14" s="323"/>
      <c r="G14" s="323"/>
      <c r="H14" s="323"/>
      <c r="I14" s="166"/>
    </row>
    <row r="15" spans="1:9" x14ac:dyDescent="0.2">
      <c r="A15" s="171"/>
      <c r="B15" s="167"/>
      <c r="C15" s="172"/>
      <c r="D15" s="172"/>
      <c r="E15" s="322"/>
      <c r="F15" s="323"/>
      <c r="G15" s="323"/>
      <c r="H15" s="323"/>
      <c r="I15" s="166"/>
    </row>
    <row r="16" spans="1:9" ht="14.25" x14ac:dyDescent="0.2">
      <c r="A16" s="171"/>
      <c r="B16" s="167"/>
      <c r="C16" s="65" t="s">
        <v>60</v>
      </c>
      <c r="D16" s="172"/>
      <c r="E16" s="172"/>
      <c r="F16" s="172"/>
      <c r="G16" s="172"/>
      <c r="H16" s="172"/>
      <c r="I16" s="166"/>
    </row>
    <row r="17" spans="1:9" ht="15" x14ac:dyDescent="0.25">
      <c r="A17" s="171"/>
      <c r="B17" s="167"/>
      <c r="C17" s="165" t="s">
        <v>95</v>
      </c>
      <c r="D17" s="164"/>
      <c r="E17" s="164"/>
      <c r="F17" s="163"/>
      <c r="G17" s="163"/>
      <c r="H17" s="163"/>
      <c r="I17" s="166"/>
    </row>
    <row r="18" spans="1:9" ht="21" customHeight="1" x14ac:dyDescent="0.25">
      <c r="A18" s="171"/>
      <c r="B18" s="167"/>
      <c r="C18" s="165" t="s">
        <v>115</v>
      </c>
      <c r="D18" s="164"/>
      <c r="E18" s="164"/>
      <c r="F18" s="163"/>
      <c r="G18" s="163"/>
      <c r="H18" s="163"/>
      <c r="I18" s="166"/>
    </row>
    <row r="19" spans="1:9" ht="21" customHeight="1" x14ac:dyDescent="0.25">
      <c r="A19" s="171"/>
      <c r="B19" s="167"/>
      <c r="C19" s="165" t="s">
        <v>116</v>
      </c>
      <c r="D19" s="164"/>
      <c r="E19" s="164"/>
      <c r="F19" s="163"/>
      <c r="G19" s="163"/>
      <c r="H19" s="163"/>
      <c r="I19" s="166"/>
    </row>
    <row r="20" spans="1:9" ht="21" customHeight="1" x14ac:dyDescent="0.25">
      <c r="A20" s="171"/>
      <c r="B20" s="167"/>
      <c r="C20" s="165"/>
      <c r="D20" s="164"/>
      <c r="E20" s="164"/>
      <c r="F20" s="163"/>
      <c r="G20" s="163"/>
      <c r="H20" s="163"/>
      <c r="I20" s="166"/>
    </row>
    <row r="21" spans="1:9" x14ac:dyDescent="0.2">
      <c r="A21" s="171"/>
      <c r="B21" s="167"/>
      <c r="C21" s="172"/>
      <c r="D21" s="172"/>
      <c r="E21" s="172"/>
      <c r="F21" s="172"/>
      <c r="G21" s="162"/>
      <c r="H21" s="172"/>
      <c r="I21" s="166"/>
    </row>
    <row r="22" spans="1:9" x14ac:dyDescent="0.2">
      <c r="A22" s="171"/>
      <c r="B22" s="167"/>
      <c r="C22" s="172"/>
      <c r="D22" s="172"/>
      <c r="E22" s="172"/>
      <c r="F22" s="172"/>
      <c r="G22" s="162"/>
      <c r="H22" s="172"/>
      <c r="I22" s="166"/>
    </row>
    <row r="23" spans="1:9" s="171" customFormat="1" ht="12.75" customHeight="1" x14ac:dyDescent="0.2">
      <c r="B23" s="167"/>
      <c r="C23" s="65" t="s">
        <v>61</v>
      </c>
      <c r="D23" s="162"/>
      <c r="E23" s="162"/>
      <c r="F23" s="162"/>
      <c r="G23" s="162"/>
      <c r="H23" s="172"/>
      <c r="I23" s="166"/>
    </row>
    <row r="24" spans="1:9" s="171" customFormat="1" ht="6.75" customHeight="1" x14ac:dyDescent="0.2">
      <c r="B24" s="167"/>
      <c r="C24" s="65"/>
      <c r="D24" s="162"/>
      <c r="E24" s="162"/>
      <c r="F24" s="162"/>
      <c r="G24" s="162"/>
      <c r="H24" s="172"/>
      <c r="I24" s="166"/>
    </row>
    <row r="25" spans="1:9" s="171" customFormat="1" ht="12.75" customHeight="1" x14ac:dyDescent="0.25">
      <c r="B25" s="167"/>
      <c r="C25" s="324" t="s">
        <v>82</v>
      </c>
      <c r="D25" s="325"/>
      <c r="E25" s="325"/>
      <c r="F25" s="325"/>
      <c r="G25" s="325"/>
      <c r="H25" s="325"/>
      <c r="I25" s="166"/>
    </row>
    <row r="26" spans="1:9" s="171" customFormat="1" ht="6.75" customHeight="1" x14ac:dyDescent="0.2">
      <c r="B26" s="167"/>
      <c r="C26" s="186"/>
      <c r="D26" s="187"/>
      <c r="E26" s="187"/>
      <c r="F26" s="187"/>
      <c r="G26" s="186"/>
      <c r="H26" s="187"/>
      <c r="I26" s="166"/>
    </row>
    <row r="27" spans="1:9" s="171" customFormat="1" ht="12.75" customHeight="1" x14ac:dyDescent="0.25">
      <c r="B27" s="167"/>
      <c r="C27" s="324" t="s">
        <v>96</v>
      </c>
      <c r="D27" s="325"/>
      <c r="E27" s="325"/>
      <c r="F27" s="325"/>
      <c r="G27" s="325"/>
      <c r="H27" s="325"/>
      <c r="I27" s="166"/>
    </row>
    <row r="28" spans="1:9" s="171" customFormat="1" ht="6.75" customHeight="1" x14ac:dyDescent="0.2">
      <c r="B28" s="167"/>
      <c r="C28" s="186"/>
      <c r="D28" s="187"/>
      <c r="E28" s="187"/>
      <c r="F28" s="187"/>
      <c r="G28" s="186"/>
      <c r="H28" s="187"/>
      <c r="I28" s="166"/>
    </row>
    <row r="29" spans="1:9" s="171" customFormat="1" ht="12.75" customHeight="1" x14ac:dyDescent="0.25">
      <c r="B29" s="167"/>
      <c r="C29" s="324" t="s">
        <v>97</v>
      </c>
      <c r="D29" s="325"/>
      <c r="E29" s="325"/>
      <c r="F29" s="325"/>
      <c r="G29" s="325"/>
      <c r="H29" s="325"/>
      <c r="I29" s="166"/>
    </row>
    <row r="30" spans="1:9" s="171" customFormat="1" ht="6.75" customHeight="1" x14ac:dyDescent="0.2">
      <c r="B30" s="167"/>
      <c r="C30" s="186"/>
      <c r="D30" s="187"/>
      <c r="E30" s="187"/>
      <c r="F30" s="187"/>
      <c r="G30" s="186"/>
      <c r="H30" s="187"/>
      <c r="I30" s="166"/>
    </row>
    <row r="31" spans="1:9" ht="6.75" customHeight="1" x14ac:dyDescent="0.2">
      <c r="A31" s="171"/>
      <c r="B31" s="167"/>
      <c r="C31" s="65"/>
      <c r="D31" s="162"/>
      <c r="E31" s="162"/>
      <c r="F31" s="162"/>
      <c r="G31" s="162"/>
      <c r="H31" s="172"/>
      <c r="I31" s="166"/>
    </row>
    <row r="32" spans="1:9" ht="12.75" customHeight="1" x14ac:dyDescent="0.2">
      <c r="A32" s="171"/>
      <c r="B32" s="167"/>
      <c r="C32" s="65"/>
      <c r="D32" s="162"/>
      <c r="E32" s="162"/>
      <c r="F32" s="162"/>
      <c r="G32" s="162"/>
      <c r="H32" s="172"/>
      <c r="I32" s="166"/>
    </row>
    <row r="33" spans="1:9" x14ac:dyDescent="0.2">
      <c r="A33" s="171"/>
      <c r="B33" s="167"/>
      <c r="C33" s="162" t="s">
        <v>83</v>
      </c>
      <c r="D33" s="162"/>
      <c r="E33" s="162"/>
      <c r="F33" s="162"/>
      <c r="G33" s="162"/>
      <c r="H33" s="172"/>
      <c r="I33" s="166"/>
    </row>
    <row r="34" spans="1:9" ht="15" x14ac:dyDescent="0.2">
      <c r="A34" s="171"/>
      <c r="B34" s="167"/>
      <c r="C34" s="319" t="s">
        <v>261</v>
      </c>
      <c r="D34" s="319"/>
      <c r="E34" s="319"/>
      <c r="F34" s="187"/>
      <c r="G34" s="187"/>
      <c r="H34" s="163"/>
      <c r="I34" s="166"/>
    </row>
    <row r="35" spans="1:9" x14ac:dyDescent="0.2">
      <c r="A35" s="171"/>
      <c r="B35" s="167"/>
      <c r="C35" s="162"/>
      <c r="D35" s="162"/>
      <c r="E35" s="162"/>
      <c r="F35" s="162"/>
      <c r="G35" s="162"/>
      <c r="H35" s="162"/>
      <c r="I35" s="166"/>
    </row>
    <row r="36" spans="1:9" x14ac:dyDescent="0.2">
      <c r="A36" s="171"/>
      <c r="B36" s="167"/>
      <c r="C36" s="162"/>
      <c r="D36" s="162"/>
      <c r="E36" s="162"/>
      <c r="F36" s="162"/>
      <c r="G36" s="162"/>
      <c r="H36" s="162"/>
      <c r="I36" s="166"/>
    </row>
    <row r="37" spans="1:9" x14ac:dyDescent="0.2">
      <c r="A37" s="171"/>
      <c r="B37" s="167"/>
      <c r="C37" s="162"/>
      <c r="D37" s="162"/>
      <c r="E37" s="162"/>
      <c r="F37" s="162"/>
      <c r="G37" s="162"/>
      <c r="H37" s="162"/>
      <c r="I37" s="166"/>
    </row>
    <row r="38" spans="1:9" x14ac:dyDescent="0.2">
      <c r="A38" s="171"/>
      <c r="B38" s="167"/>
      <c r="C38" s="162"/>
      <c r="D38" s="162"/>
      <c r="E38" s="162"/>
      <c r="F38" s="162"/>
      <c r="G38" s="162"/>
      <c r="H38" s="162"/>
      <c r="I38" s="166"/>
    </row>
    <row r="39" spans="1:9" x14ac:dyDescent="0.2">
      <c r="A39" s="171"/>
      <c r="B39" s="167"/>
      <c r="C39" s="162"/>
      <c r="D39" s="162"/>
      <c r="E39" s="162"/>
      <c r="F39" s="162"/>
      <c r="G39" s="162"/>
      <c r="H39" s="162"/>
      <c r="I39" s="166"/>
    </row>
    <row r="40" spans="1:9" x14ac:dyDescent="0.2">
      <c r="A40" s="171"/>
      <c r="B40" s="167"/>
      <c r="C40" s="162"/>
      <c r="D40" s="162"/>
      <c r="E40" s="162"/>
      <c r="F40" s="162"/>
      <c r="G40" s="162"/>
      <c r="H40" s="162"/>
      <c r="I40" s="166"/>
    </row>
    <row r="41" spans="1:9" x14ac:dyDescent="0.2">
      <c r="A41" s="171"/>
      <c r="B41" s="167"/>
      <c r="C41" s="162"/>
      <c r="D41" s="162"/>
      <c r="E41" s="162"/>
      <c r="F41" s="162"/>
      <c r="G41" s="162"/>
      <c r="H41" s="162"/>
      <c r="I41" s="166"/>
    </row>
    <row r="42" spans="1:9" ht="13.5" thickBot="1" x14ac:dyDescent="0.25">
      <c r="A42" s="171"/>
      <c r="B42" s="188"/>
      <c r="C42" s="189"/>
      <c r="D42" s="189"/>
      <c r="E42" s="189"/>
      <c r="F42" s="189"/>
      <c r="G42" s="189"/>
      <c r="H42" s="189"/>
      <c r="I42" s="190"/>
    </row>
  </sheetData>
  <sheetProtection formatCells="0" formatColumns="0" formatRows="0"/>
  <customSheetViews>
    <customSheetView guid="{C36BD45E-7A26-427E-9D1C-3938E4714006}" showRuler="0">
      <selection activeCell="G17" sqref="G17"/>
      <pageMargins left="0.75" right="0.75" top="1" bottom="1" header="0" footer="0"/>
      <pageSetup paperSize="9" orientation="portrait" r:id="rId1"/>
      <headerFooter alignWithMargins="0">
        <oddHeader>&amp;LKøbenhavns Kommune, Teknik- og Miljøforvaltningen
Center for anlæg og Udbud</oddHeader>
      </headerFooter>
    </customSheetView>
    <customSheetView guid="{0D15794D-33E7-4EDD-A07F-A6066BA93F39}" showRuler="0">
      <selection activeCell="E13" sqref="E13:H13"/>
      <pageMargins left="0.78740157480314965" right="0.78740157480314965" top="0.98425196850393704" bottom="0.98425196850393704" header="0.35433070866141736" footer="0.19685039370078741"/>
      <pageSetup paperSize="9" orientation="portrait" r:id="rId2"/>
      <headerFooter alignWithMargins="0">
        <oddHeader>&amp;LKøbenhavns Kommune, Teknik- og Miljøforvaltningen
Center for Anlæg og Udbud</oddHeader>
        <oddFooter>&amp;L&amp;F &amp;A&amp;R&amp;P af &amp;N</oddFooter>
      </headerFooter>
    </customSheetView>
  </customSheetViews>
  <mergeCells count="7">
    <mergeCell ref="C34:E34"/>
    <mergeCell ref="E13:H13"/>
    <mergeCell ref="E14:H14"/>
    <mergeCell ref="C25:H25"/>
    <mergeCell ref="C27:H27"/>
    <mergeCell ref="C29:H29"/>
    <mergeCell ref="E15:H15"/>
  </mergeCells>
  <phoneticPr fontId="21" type="noConversion"/>
  <pageMargins left="0.78740157480314965" right="0.78740157480314965" top="0.98425196850393704" bottom="0.98425196850393704" header="0.35433070866141736" footer="0.19685039370078741"/>
  <pageSetup paperSize="9" orientation="portrait" r:id="rId3"/>
  <headerFooter alignWithMargins="0">
    <oddFooter>&amp;L&amp;F &amp;A&amp;R&amp;P af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S34"/>
  <sheetViews>
    <sheetView tabSelected="1" view="pageLayout" zoomScaleNormal="100" zoomScaleSheetLayoutView="100" workbookViewId="0">
      <selection activeCell="C2" sqref="C2"/>
    </sheetView>
  </sheetViews>
  <sheetFormatPr defaultColWidth="7.85546875" defaultRowHeight="15" x14ac:dyDescent="0.2"/>
  <cols>
    <col min="1" max="1" width="3.85546875" style="34" customWidth="1"/>
    <col min="2" max="2" width="9.28515625" style="34" customWidth="1"/>
    <col min="3" max="3" width="9" style="34" customWidth="1"/>
    <col min="4" max="4" width="7.85546875" style="34" customWidth="1"/>
    <col min="5" max="5" width="5.7109375" style="34" customWidth="1"/>
    <col min="6" max="6" width="7.85546875" style="34" customWidth="1"/>
    <col min="7" max="7" width="4.85546875" style="34" customWidth="1"/>
    <col min="8" max="8" width="10" style="4" customWidth="1"/>
    <col min="9" max="9" width="5.5703125" style="34" customWidth="1"/>
    <col min="10" max="10" width="2.42578125" style="34" customWidth="1"/>
    <col min="11" max="11" width="14.7109375" style="34" customWidth="1"/>
    <col min="12" max="12" width="6.42578125" style="34" customWidth="1"/>
    <col min="13" max="13" width="7.85546875" style="34" customWidth="1"/>
    <col min="14" max="14" width="12.140625" style="34" customWidth="1"/>
    <col min="15" max="16384" width="7.85546875" style="34"/>
  </cols>
  <sheetData>
    <row r="1" spans="1:13" s="19" customFormat="1" ht="72" customHeight="1" x14ac:dyDescent="0.2">
      <c r="A1" s="54"/>
      <c r="B1" s="55"/>
      <c r="C1" s="332" t="s">
        <v>262</v>
      </c>
      <c r="D1" s="333"/>
      <c r="E1" s="333"/>
      <c r="F1" s="333"/>
      <c r="G1" s="333"/>
      <c r="H1" s="333"/>
      <c r="I1" s="333"/>
      <c r="J1" s="333"/>
      <c r="K1" s="333"/>
      <c r="L1" s="56"/>
      <c r="M1" s="50"/>
    </row>
    <row r="2" spans="1:13" s="19" customFormat="1" ht="40.15" customHeight="1" x14ac:dyDescent="0.2">
      <c r="A2" s="57"/>
      <c r="B2" s="58" t="s">
        <v>58</v>
      </c>
      <c r="C2" s="59"/>
      <c r="D2" s="326" t="s">
        <v>230</v>
      </c>
      <c r="E2" s="327"/>
      <c r="F2" s="327"/>
      <c r="G2" s="327"/>
      <c r="H2" s="327"/>
      <c r="I2" s="327"/>
      <c r="J2" s="327"/>
      <c r="K2" s="328"/>
      <c r="L2" s="60"/>
      <c r="M2" s="50"/>
    </row>
    <row r="3" spans="1:13" s="19" customFormat="1" ht="21" customHeight="1" x14ac:dyDescent="0.2">
      <c r="A3" s="57"/>
      <c r="B3" s="58" t="s">
        <v>59</v>
      </c>
      <c r="C3" s="59"/>
      <c r="D3" s="329" t="s">
        <v>231</v>
      </c>
      <c r="E3" s="330"/>
      <c r="F3" s="330"/>
      <c r="G3" s="330"/>
      <c r="H3" s="330"/>
      <c r="I3" s="330"/>
      <c r="J3" s="330"/>
      <c r="K3" s="331"/>
      <c r="L3" s="60"/>
      <c r="M3" s="50"/>
    </row>
    <row r="4" spans="1:13" s="19" customFormat="1" ht="23.25" customHeight="1" x14ac:dyDescent="0.2">
      <c r="A4" s="57"/>
      <c r="B4" s="335" t="s">
        <v>76</v>
      </c>
      <c r="C4" s="335"/>
      <c r="D4" s="335"/>
      <c r="E4" s="335"/>
      <c r="F4" s="335"/>
      <c r="G4" s="335"/>
      <c r="H4" s="335"/>
      <c r="I4" s="335"/>
      <c r="J4" s="335"/>
      <c r="K4" s="335"/>
      <c r="L4" s="60"/>
      <c r="M4" s="50"/>
    </row>
    <row r="5" spans="1:13" s="19" customFormat="1" ht="23.25" customHeight="1" x14ac:dyDescent="0.2">
      <c r="A5" s="338" t="e">
        <f ca="1">WordNum(K20)</f>
        <v>#NAME?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40"/>
      <c r="M5" s="50"/>
    </row>
    <row r="6" spans="1:13" s="19" customFormat="1" ht="1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50"/>
    </row>
    <row r="7" spans="1:13" s="20" customFormat="1" ht="15.75" x14ac:dyDescent="0.25">
      <c r="A7" s="18"/>
      <c r="B7" s="24" t="s">
        <v>29</v>
      </c>
      <c r="C7" s="25" t="s">
        <v>30</v>
      </c>
      <c r="D7" s="4"/>
      <c r="E7" s="4"/>
      <c r="F7" s="4"/>
      <c r="G7" s="4"/>
      <c r="H7" s="4"/>
      <c r="I7" s="4"/>
      <c r="J7" s="4"/>
      <c r="K7" s="26" t="s">
        <v>31</v>
      </c>
      <c r="L7" s="23"/>
      <c r="M7" s="53"/>
    </row>
    <row r="8" spans="1:13" x14ac:dyDescent="0.2">
      <c r="A8" s="27"/>
      <c r="B8" s="28" t="s">
        <v>32</v>
      </c>
      <c r="C8" s="29" t="s">
        <v>33</v>
      </c>
      <c r="D8" s="29"/>
      <c r="E8" s="29"/>
      <c r="F8" s="29"/>
      <c r="G8" s="29"/>
      <c r="H8" s="29"/>
      <c r="I8" s="30" t="s">
        <v>0</v>
      </c>
      <c r="J8" s="31"/>
      <c r="K8" s="32">
        <f>HP01_Kontrakt</f>
        <v>0</v>
      </c>
      <c r="L8" s="33"/>
      <c r="M8" s="49"/>
    </row>
    <row r="9" spans="1:13" x14ac:dyDescent="0.2">
      <c r="A9" s="27"/>
      <c r="B9" s="28" t="s">
        <v>34</v>
      </c>
      <c r="C9" s="29" t="s">
        <v>1</v>
      </c>
      <c r="D9" s="29"/>
      <c r="E9" s="29"/>
      <c r="F9" s="29"/>
      <c r="G9" s="29"/>
      <c r="H9" s="29"/>
      <c r="I9" s="30" t="s">
        <v>0</v>
      </c>
      <c r="J9" s="31"/>
      <c r="K9" s="32">
        <f>HP02_Kontrakt</f>
        <v>0</v>
      </c>
      <c r="L9" s="33"/>
      <c r="M9" s="49"/>
    </row>
    <row r="10" spans="1:13" x14ac:dyDescent="0.2">
      <c r="A10" s="27"/>
      <c r="B10" s="28" t="s">
        <v>35</v>
      </c>
      <c r="C10" s="29" t="s">
        <v>2</v>
      </c>
      <c r="D10" s="29"/>
      <c r="E10" s="29"/>
      <c r="F10" s="29"/>
      <c r="G10" s="29"/>
      <c r="H10" s="29"/>
      <c r="I10" s="30" t="s">
        <v>0</v>
      </c>
      <c r="J10" s="31"/>
      <c r="K10" s="32">
        <f>HP03_Kontrakt</f>
        <v>0</v>
      </c>
      <c r="L10" s="33"/>
      <c r="M10" s="49"/>
    </row>
    <row r="11" spans="1:13" x14ac:dyDescent="0.2">
      <c r="A11" s="27"/>
      <c r="B11" s="28" t="s">
        <v>36</v>
      </c>
      <c r="C11" s="29" t="s">
        <v>3</v>
      </c>
      <c r="D11" s="29"/>
      <c r="E11" s="29"/>
      <c r="F11" s="29"/>
      <c r="G11" s="29"/>
      <c r="H11" s="29"/>
      <c r="I11" s="30" t="s">
        <v>0</v>
      </c>
      <c r="J11" s="31"/>
      <c r="K11" s="32">
        <f>HP04_Kontrakt</f>
        <v>0</v>
      </c>
      <c r="L11" s="33"/>
      <c r="M11" s="49"/>
    </row>
    <row r="12" spans="1:13" x14ac:dyDescent="0.2">
      <c r="A12" s="27"/>
      <c r="B12" s="28" t="s">
        <v>37</v>
      </c>
      <c r="C12" s="29" t="s">
        <v>38</v>
      </c>
      <c r="D12" s="29"/>
      <c r="E12" s="29"/>
      <c r="F12" s="29"/>
      <c r="G12" s="29"/>
      <c r="H12" s="29"/>
      <c r="I12" s="30" t="s">
        <v>0</v>
      </c>
      <c r="J12" s="31"/>
      <c r="K12" s="32">
        <f>HP05_Kontrakt</f>
        <v>0</v>
      </c>
      <c r="L12" s="33"/>
      <c r="M12" s="49"/>
    </row>
    <row r="13" spans="1:13" x14ac:dyDescent="0.2">
      <c r="A13" s="27"/>
      <c r="B13" s="28" t="s">
        <v>112</v>
      </c>
      <c r="C13" s="29" t="s">
        <v>5</v>
      </c>
      <c r="D13" s="29"/>
      <c r="E13" s="29"/>
      <c r="F13" s="29"/>
      <c r="G13" s="29"/>
      <c r="H13" s="29"/>
      <c r="I13" s="30" t="s">
        <v>0</v>
      </c>
      <c r="J13" s="31"/>
      <c r="K13" s="32">
        <f>HP07_Kontrakt</f>
        <v>0</v>
      </c>
      <c r="L13" s="33"/>
      <c r="M13" s="49"/>
    </row>
    <row r="14" spans="1:13" x14ac:dyDescent="0.2">
      <c r="A14" s="27"/>
      <c r="B14" s="28" t="s">
        <v>39</v>
      </c>
      <c r="C14" s="29" t="s">
        <v>22</v>
      </c>
      <c r="D14" s="29"/>
      <c r="E14" s="29"/>
      <c r="F14" s="29"/>
      <c r="G14" s="29"/>
      <c r="H14" s="29"/>
      <c r="I14" s="30" t="s">
        <v>0</v>
      </c>
      <c r="J14" s="31"/>
      <c r="K14" s="32">
        <f>HP08_Kontrakt</f>
        <v>0</v>
      </c>
      <c r="L14" s="33"/>
      <c r="M14" s="49"/>
    </row>
    <row r="15" spans="1:13" x14ac:dyDescent="0.2">
      <c r="A15" s="27"/>
      <c r="B15" s="28" t="s">
        <v>40</v>
      </c>
      <c r="C15" s="29" t="s">
        <v>6</v>
      </c>
      <c r="D15" s="29"/>
      <c r="E15" s="29"/>
      <c r="F15" s="29"/>
      <c r="G15" s="29"/>
      <c r="H15" s="29"/>
      <c r="I15" s="30" t="s">
        <v>0</v>
      </c>
      <c r="J15" s="31"/>
      <c r="K15" s="32">
        <f>HP09_Kontrakt</f>
        <v>0</v>
      </c>
      <c r="L15" s="33"/>
      <c r="M15" s="49"/>
    </row>
    <row r="16" spans="1:13" s="195" customFormat="1" x14ac:dyDescent="0.2">
      <c r="A16" s="192"/>
      <c r="B16" s="28" t="s">
        <v>41</v>
      </c>
      <c r="C16" s="29" t="s">
        <v>7</v>
      </c>
      <c r="D16" s="29"/>
      <c r="E16" s="29"/>
      <c r="F16" s="29"/>
      <c r="G16" s="29"/>
      <c r="H16" s="29"/>
      <c r="I16" s="30" t="s">
        <v>0</v>
      </c>
      <c r="J16" s="31"/>
      <c r="K16" s="32">
        <f>HP10_Kontrakt</f>
        <v>0</v>
      </c>
      <c r="L16" s="193"/>
      <c r="M16" s="194"/>
    </row>
    <row r="17" spans="1:19" s="195" customFormat="1" x14ac:dyDescent="0.2">
      <c r="A17" s="192"/>
      <c r="B17" s="28" t="s">
        <v>94</v>
      </c>
      <c r="C17" s="29" t="s">
        <v>144</v>
      </c>
      <c r="D17" s="29"/>
      <c r="E17" s="29"/>
      <c r="F17" s="29"/>
      <c r="G17" s="29"/>
      <c r="H17" s="29"/>
      <c r="I17" s="30" t="s">
        <v>0</v>
      </c>
      <c r="J17" s="31"/>
      <c r="K17" s="32">
        <f>Tilbudsliste!I219</f>
        <v>0</v>
      </c>
      <c r="L17" s="193"/>
      <c r="M17" s="194"/>
    </row>
    <row r="18" spans="1:19" x14ac:dyDescent="0.2">
      <c r="A18" s="27"/>
      <c r="B18" s="28" t="s">
        <v>145</v>
      </c>
      <c r="C18" s="29" t="s">
        <v>8</v>
      </c>
      <c r="D18" s="29"/>
      <c r="E18" s="29"/>
      <c r="F18" s="29"/>
      <c r="G18" s="29"/>
      <c r="H18" s="29"/>
      <c r="I18" s="30" t="s">
        <v>0</v>
      </c>
      <c r="J18" s="31"/>
      <c r="K18" s="32">
        <f>HP14_Kontrakt</f>
        <v>0</v>
      </c>
      <c r="L18" s="33"/>
      <c r="M18" s="49"/>
      <c r="N18" s="38"/>
    </row>
    <row r="19" spans="1:19" ht="13.5" customHeight="1" x14ac:dyDescent="0.2">
      <c r="A19" s="27"/>
      <c r="B19" s="4"/>
      <c r="C19" s="4"/>
      <c r="D19" s="4"/>
      <c r="E19" s="4"/>
      <c r="F19" s="4"/>
      <c r="G19" s="4"/>
      <c r="I19" s="4"/>
      <c r="J19" s="35"/>
      <c r="K19" s="4"/>
      <c r="L19" s="33"/>
      <c r="M19" s="49"/>
      <c r="N19" s="38"/>
    </row>
    <row r="20" spans="1:19" s="42" customFormat="1" ht="15.75" customHeight="1" thickBot="1" x14ac:dyDescent="0.3">
      <c r="A20" s="27"/>
      <c r="B20" s="336" t="s">
        <v>77</v>
      </c>
      <c r="C20" s="337"/>
      <c r="D20" s="337"/>
      <c r="E20" s="337"/>
      <c r="F20" s="337"/>
      <c r="G20" s="337"/>
      <c r="H20" s="337"/>
      <c r="I20" s="26" t="s">
        <v>42</v>
      </c>
      <c r="J20" s="35"/>
      <c r="K20" s="37">
        <f>SUM(K8:K18)</f>
        <v>0</v>
      </c>
      <c r="L20" s="41"/>
      <c r="M20" s="51"/>
      <c r="N20" s="334"/>
      <c r="O20" s="334"/>
      <c r="P20" s="334"/>
      <c r="Q20" s="334"/>
      <c r="R20" s="334"/>
    </row>
    <row r="21" spans="1:19" s="42" customFormat="1" ht="22.9" customHeight="1" thickTop="1" x14ac:dyDescent="0.25">
      <c r="A21" s="27"/>
      <c r="B21" s="24"/>
      <c r="C21" s="4"/>
      <c r="D21" s="39"/>
      <c r="E21" s="39"/>
      <c r="F21" s="39"/>
      <c r="G21" s="39"/>
      <c r="H21" s="19"/>
      <c r="I21" s="26"/>
      <c r="J21" s="35"/>
      <c r="K21" s="40"/>
      <c r="L21" s="43"/>
      <c r="M21" s="51"/>
      <c r="N21" s="334"/>
      <c r="O21" s="334"/>
      <c r="P21" s="334"/>
      <c r="Q21" s="334"/>
      <c r="R21" s="334"/>
    </row>
    <row r="22" spans="1:19" s="20" customFormat="1" ht="16.5" customHeight="1" x14ac:dyDescent="0.2">
      <c r="A22" s="44"/>
      <c r="B22" s="344" t="s">
        <v>91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3"/>
      <c r="M22" s="49"/>
      <c r="N22" s="347"/>
      <c r="O22" s="347"/>
      <c r="P22" s="347"/>
      <c r="Q22" s="347"/>
      <c r="R22" s="347"/>
    </row>
    <row r="23" spans="1:19" s="20" customFormat="1" ht="30.75" customHeight="1" x14ac:dyDescent="0.2">
      <c r="A23" s="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3"/>
      <c r="M23" s="49"/>
      <c r="N23" s="36"/>
      <c r="O23" s="34"/>
      <c r="P23" s="34"/>
      <c r="Q23" s="34"/>
      <c r="R23" s="48"/>
      <c r="S23" s="48"/>
    </row>
    <row r="24" spans="1:19" s="20" customFormat="1" ht="27" customHeight="1" x14ac:dyDescent="0.2">
      <c r="A24" s="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47"/>
      <c r="M24" s="49"/>
      <c r="N24" s="38"/>
      <c r="O24" s="34"/>
      <c r="P24" s="34"/>
      <c r="Q24" s="34"/>
      <c r="R24" s="48"/>
      <c r="S24" s="48"/>
    </row>
    <row r="25" spans="1:19" s="173" customFormat="1" ht="18" x14ac:dyDescent="0.25">
      <c r="A25" s="174"/>
      <c r="B25" s="175" t="s">
        <v>43</v>
      </c>
      <c r="C25" s="176"/>
      <c r="D25" s="176"/>
      <c r="E25" s="176"/>
      <c r="F25" s="176"/>
      <c r="G25" s="176"/>
      <c r="H25" s="184"/>
      <c r="I25" s="177"/>
      <c r="J25" s="184"/>
      <c r="K25" s="184"/>
      <c r="L25" s="178"/>
    </row>
    <row r="26" spans="1:19" s="173" customFormat="1" x14ac:dyDescent="0.2">
      <c r="A26" s="174"/>
      <c r="B26" s="343" t="s">
        <v>44</v>
      </c>
      <c r="C26" s="343"/>
      <c r="D26" s="343"/>
      <c r="E26" s="185"/>
      <c r="F26" s="185"/>
      <c r="G26" s="185"/>
      <c r="H26" s="184"/>
      <c r="I26" s="177"/>
      <c r="J26" s="184"/>
      <c r="K26" s="184"/>
      <c r="L26" s="178"/>
    </row>
    <row r="27" spans="1:19" s="173" customFormat="1" x14ac:dyDescent="0.2">
      <c r="A27" s="174"/>
      <c r="B27" s="185" t="s">
        <v>45</v>
      </c>
      <c r="C27" s="185"/>
      <c r="D27" s="185"/>
      <c r="E27" s="185"/>
      <c r="F27" s="184"/>
      <c r="G27" s="185"/>
      <c r="H27" s="184"/>
      <c r="I27" s="177"/>
      <c r="J27" s="184"/>
      <c r="K27" s="184"/>
      <c r="L27" s="178"/>
    </row>
    <row r="28" spans="1:19" s="173" customFormat="1" x14ac:dyDescent="0.2">
      <c r="A28" s="174"/>
      <c r="B28" s="179" t="s">
        <v>46</v>
      </c>
      <c r="C28" s="179"/>
      <c r="D28" s="185"/>
      <c r="E28" s="185"/>
      <c r="F28" s="185"/>
      <c r="G28" s="185"/>
      <c r="H28" s="184"/>
      <c r="I28" s="180"/>
      <c r="J28" s="184"/>
      <c r="K28" s="184"/>
      <c r="L28" s="178"/>
    </row>
    <row r="29" spans="1:19" s="173" customFormat="1" x14ac:dyDescent="0.2">
      <c r="A29" s="174"/>
      <c r="B29" s="342" t="s">
        <v>48</v>
      </c>
      <c r="C29" s="342"/>
      <c r="D29" s="342"/>
      <c r="E29" s="181"/>
      <c r="F29" s="181"/>
      <c r="G29" s="181"/>
      <c r="H29" s="184"/>
      <c r="I29" s="179" t="s">
        <v>47</v>
      </c>
      <c r="J29" s="181"/>
      <c r="K29" s="181"/>
      <c r="L29" s="178"/>
    </row>
    <row r="30" spans="1:19" s="173" customFormat="1" x14ac:dyDescent="0.2">
      <c r="A30" s="174"/>
      <c r="B30" s="184"/>
      <c r="C30" s="184"/>
      <c r="D30" s="184"/>
      <c r="E30" s="184"/>
      <c r="F30" s="184"/>
      <c r="G30" s="184"/>
      <c r="H30" s="184"/>
      <c r="I30" s="179"/>
      <c r="J30" s="184"/>
      <c r="K30" s="184"/>
      <c r="L30" s="178"/>
    </row>
    <row r="31" spans="1:19" s="173" customFormat="1" x14ac:dyDescent="0.2">
      <c r="A31" s="174"/>
      <c r="B31" s="184"/>
      <c r="C31" s="184"/>
      <c r="D31" s="184"/>
      <c r="E31" s="184"/>
      <c r="F31" s="184"/>
      <c r="G31" s="184"/>
      <c r="H31" s="184"/>
      <c r="I31" s="179"/>
      <c r="J31" s="184"/>
      <c r="K31" s="184"/>
      <c r="L31" s="178"/>
    </row>
    <row r="32" spans="1:19" s="173" customFormat="1" ht="15.75" thickBot="1" x14ac:dyDescent="0.25">
      <c r="A32" s="182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183"/>
    </row>
    <row r="33" spans="1:11" x14ac:dyDescent="0.2">
      <c r="A33" s="49"/>
      <c r="B33" s="49"/>
      <c r="C33" s="49"/>
      <c r="D33" s="49"/>
      <c r="E33" s="49"/>
      <c r="F33" s="49"/>
      <c r="G33" s="49"/>
      <c r="H33" s="52"/>
      <c r="I33" s="49"/>
      <c r="J33" s="49"/>
      <c r="K33" s="49"/>
    </row>
    <row r="34" spans="1:11" x14ac:dyDescent="0.2">
      <c r="A34" s="49"/>
      <c r="B34" s="49"/>
      <c r="C34" s="49"/>
      <c r="D34" s="49"/>
      <c r="E34" s="49"/>
      <c r="F34" s="49"/>
      <c r="G34" s="49"/>
      <c r="H34" s="52"/>
      <c r="I34" s="49"/>
      <c r="J34" s="49"/>
      <c r="K34" s="49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  <customSheetView guid="{0D15794D-33E7-4EDD-A07F-A6066BA93F39}" fitToPage="1" showRuler="0">
      <selection activeCell="O3" sqref="O3"/>
      <pageMargins left="0.73" right="0.24" top="0.96" bottom="0.6" header="0.34" footer="0.19685039370078741"/>
      <printOptions horizontalCentered="1"/>
      <pageSetup paperSize="9" scale="90" orientation="portrait" horizontalDpi="300" verticalDpi="300" r:id="rId2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&amp;L&amp;8&amp;F &amp;A&amp;R&amp;"Times New Roman,Normal"&amp;P af &amp;N</oddFooter>
      </headerFooter>
    </customSheetView>
  </customSheetViews>
  <mergeCells count="12">
    <mergeCell ref="B32:K32"/>
    <mergeCell ref="B29:D29"/>
    <mergeCell ref="B26:D26"/>
    <mergeCell ref="B22:K24"/>
    <mergeCell ref="N22:R22"/>
    <mergeCell ref="D2:K2"/>
    <mergeCell ref="D3:K3"/>
    <mergeCell ref="C1:K1"/>
    <mergeCell ref="N20:R21"/>
    <mergeCell ref="B4:K4"/>
    <mergeCell ref="B20:H20"/>
    <mergeCell ref="A5:L5"/>
  </mergeCells>
  <phoneticPr fontId="0" type="noConversion"/>
  <conditionalFormatting sqref="K8:K20">
    <cfRule type="cellIs" dxfId="16" priority="2" stopIfTrue="1" operator="equal">
      <formula>0</formula>
    </cfRule>
  </conditionalFormatting>
  <printOptions horizontalCentered="1"/>
  <pageMargins left="0.73" right="0.24" top="1.0326086956521738" bottom="0.6" header="0.34" footer="0.19685039370078741"/>
  <pageSetup paperSize="9" scale="67" orientation="portrait" r:id="rId3"/>
  <headerFooter alignWithMargins="0">
    <oddHeader>&amp;R&amp;"Times New Roman,Normal"&amp;12 &amp;A side &amp;P af &amp;N</oddHeader>
    <oddFooter>&amp;L&amp;8&amp;F &amp;A&amp;R&amp;"Times New Roman,Normal"&amp;P af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AD431"/>
  <sheetViews>
    <sheetView view="pageBreakPreview" topLeftCell="A149" zoomScale="85" zoomScaleNormal="85" zoomScaleSheetLayoutView="85" zoomScalePageLayoutView="70" workbookViewId="0">
      <selection activeCell="E171" sqref="E171"/>
    </sheetView>
  </sheetViews>
  <sheetFormatPr defaultColWidth="7.85546875" defaultRowHeight="15" x14ac:dyDescent="0.2"/>
  <cols>
    <col min="1" max="1" width="5.5703125" style="9" customWidth="1"/>
    <col min="2" max="2" width="4.28515625" style="10" customWidth="1"/>
    <col min="3" max="3" width="3.85546875" style="11" customWidth="1"/>
    <col min="4" max="4" width="51.7109375" style="12" bestFit="1" customWidth="1"/>
    <col min="5" max="5" width="9.42578125" style="13" bestFit="1" customWidth="1"/>
    <col min="6" max="6" width="2.85546875" style="240" customWidth="1"/>
    <col min="7" max="7" width="11.5703125" style="16" customWidth="1"/>
    <col min="8" max="8" width="25.28515625" style="17" customWidth="1"/>
    <col min="9" max="9" width="15.85546875" style="17" customWidth="1"/>
    <col min="10" max="10" width="7.85546875" style="309"/>
    <col min="11" max="16384" width="7.85546875" style="4"/>
  </cols>
  <sheetData>
    <row r="1" spans="1:10" s="1" customFormat="1" ht="25.5" customHeight="1" x14ac:dyDescent="0.2">
      <c r="A1" s="348" t="s">
        <v>52</v>
      </c>
      <c r="B1" s="349"/>
      <c r="C1" s="349"/>
      <c r="D1" s="349"/>
      <c r="E1" s="349"/>
      <c r="F1" s="349"/>
      <c r="G1" s="350"/>
      <c r="H1" s="350"/>
      <c r="I1" s="350"/>
      <c r="J1" s="309"/>
    </row>
    <row r="2" spans="1:10" s="3" customFormat="1" ht="42.75" customHeight="1" x14ac:dyDescent="0.25">
      <c r="A2" s="142" t="s">
        <v>9</v>
      </c>
      <c r="B2" s="143" t="s">
        <v>10</v>
      </c>
      <c r="C2" s="144" t="s">
        <v>11</v>
      </c>
      <c r="D2" s="145" t="s">
        <v>30</v>
      </c>
      <c r="E2" s="146" t="s">
        <v>53</v>
      </c>
      <c r="F2" s="227"/>
      <c r="G2" s="217" t="s">
        <v>109</v>
      </c>
      <c r="H2" s="147" t="s">
        <v>54</v>
      </c>
      <c r="I2" s="148" t="s">
        <v>55</v>
      </c>
      <c r="J2" s="309"/>
    </row>
    <row r="3" spans="1:10" s="79" customFormat="1" ht="15.75" x14ac:dyDescent="0.2">
      <c r="A3" s="80">
        <v>1</v>
      </c>
      <c r="B3" s="81"/>
      <c r="C3" s="82"/>
      <c r="D3" s="83" t="s">
        <v>33</v>
      </c>
      <c r="E3" s="84"/>
      <c r="F3" s="228"/>
      <c r="G3" s="218"/>
      <c r="H3" s="85"/>
      <c r="I3" s="86"/>
      <c r="J3" s="309"/>
    </row>
    <row r="4" spans="1:10" s="79" customFormat="1" x14ac:dyDescent="0.2">
      <c r="A4" s="87"/>
      <c r="B4" s="88"/>
      <c r="C4" s="82"/>
      <c r="D4" s="89"/>
      <c r="E4" s="84"/>
      <c r="F4" s="228"/>
      <c r="G4" s="218"/>
      <c r="H4" s="85"/>
      <c r="I4" s="86"/>
      <c r="J4" s="309"/>
    </row>
    <row r="5" spans="1:10" s="79" customFormat="1" x14ac:dyDescent="0.2">
      <c r="A5" s="87">
        <v>1</v>
      </c>
      <c r="B5" s="88">
        <v>1</v>
      </c>
      <c r="C5" s="82"/>
      <c r="D5" s="89" t="s">
        <v>33</v>
      </c>
      <c r="E5" s="84"/>
      <c r="F5" s="228"/>
      <c r="G5" s="218"/>
      <c r="H5" s="85"/>
      <c r="I5" s="86"/>
      <c r="J5" s="309"/>
    </row>
    <row r="6" spans="1:10" s="79" customFormat="1" x14ac:dyDescent="0.2">
      <c r="A6" s="87"/>
      <c r="B6" s="88"/>
      <c r="C6" s="82"/>
      <c r="D6" s="89"/>
      <c r="E6" s="84"/>
      <c r="F6" s="228"/>
      <c r="G6" s="218"/>
      <c r="H6" s="85"/>
      <c r="I6" s="86"/>
      <c r="J6" s="309"/>
    </row>
    <row r="7" spans="1:10" s="79" customFormat="1" ht="30" x14ac:dyDescent="0.2">
      <c r="A7" s="149"/>
      <c r="B7" s="150"/>
      <c r="C7" s="75">
        <v>1</v>
      </c>
      <c r="D7" s="151" t="s">
        <v>103</v>
      </c>
      <c r="E7" s="152" t="s">
        <v>12</v>
      </c>
      <c r="F7" s="229"/>
      <c r="G7" s="219">
        <v>1</v>
      </c>
      <c r="H7" s="153"/>
      <c r="I7" s="154">
        <f>G7*H7</f>
        <v>0</v>
      </c>
      <c r="J7" s="309"/>
    </row>
    <row r="8" spans="1:10" s="79" customFormat="1" ht="30" x14ac:dyDescent="0.2">
      <c r="A8" s="73"/>
      <c r="B8" s="74"/>
      <c r="C8" s="75">
        <v>2</v>
      </c>
      <c r="D8" s="90" t="s">
        <v>99</v>
      </c>
      <c r="E8" s="72" t="s">
        <v>12</v>
      </c>
      <c r="F8" s="230"/>
      <c r="G8" s="219">
        <v>1</v>
      </c>
      <c r="H8" s="77"/>
      <c r="I8" s="154">
        <f>G8*H8</f>
        <v>0</v>
      </c>
      <c r="J8" s="309"/>
    </row>
    <row r="9" spans="1:10" s="79" customFormat="1" ht="19.5" customHeight="1" x14ac:dyDescent="0.2">
      <c r="A9" s="73"/>
      <c r="B9" s="74"/>
      <c r="C9" s="75">
        <v>3</v>
      </c>
      <c r="D9" s="76" t="s">
        <v>13</v>
      </c>
      <c r="E9" s="72" t="s">
        <v>12</v>
      </c>
      <c r="F9" s="230"/>
      <c r="G9" s="219">
        <v>1</v>
      </c>
      <c r="H9" s="77"/>
      <c r="I9" s="154">
        <f t="shared" ref="I9:I11" si="0">G9*H9</f>
        <v>0</v>
      </c>
      <c r="J9" s="309"/>
    </row>
    <row r="10" spans="1:10" s="79" customFormat="1" x14ac:dyDescent="0.2">
      <c r="A10" s="149"/>
      <c r="B10" s="150"/>
      <c r="C10" s="75">
        <v>4</v>
      </c>
      <c r="D10" s="151" t="s">
        <v>106</v>
      </c>
      <c r="E10" s="152" t="s">
        <v>12</v>
      </c>
      <c r="F10" s="229"/>
      <c r="G10" s="219">
        <v>1</v>
      </c>
      <c r="H10" s="153"/>
      <c r="I10" s="154">
        <f t="shared" si="0"/>
        <v>0</v>
      </c>
      <c r="J10" s="309"/>
    </row>
    <row r="11" spans="1:10" s="79" customFormat="1" ht="30" x14ac:dyDescent="0.2">
      <c r="A11" s="149"/>
      <c r="B11" s="150"/>
      <c r="C11" s="75">
        <v>5</v>
      </c>
      <c r="D11" s="151" t="s">
        <v>119</v>
      </c>
      <c r="E11" s="152" t="s">
        <v>12</v>
      </c>
      <c r="F11" s="229"/>
      <c r="G11" s="219">
        <v>1</v>
      </c>
      <c r="H11" s="153"/>
      <c r="I11" s="154">
        <f t="shared" si="0"/>
        <v>0</v>
      </c>
      <c r="J11" s="309"/>
    </row>
    <row r="12" spans="1:10" s="111" customFormat="1" x14ac:dyDescent="0.2">
      <c r="A12" s="105"/>
      <c r="B12" s="106"/>
      <c r="C12" s="107"/>
      <c r="D12" s="108"/>
      <c r="E12" s="109"/>
      <c r="F12" s="231"/>
      <c r="G12" s="220"/>
      <c r="H12" s="110"/>
      <c r="I12" s="78"/>
      <c r="J12" s="309"/>
    </row>
    <row r="13" spans="1:10" s="79" customFormat="1" ht="16.5" thickBot="1" x14ac:dyDescent="0.25">
      <c r="A13" s="87"/>
      <c r="B13" s="88"/>
      <c r="C13" s="82"/>
      <c r="D13" s="83" t="s">
        <v>14</v>
      </c>
      <c r="E13" s="84"/>
      <c r="F13" s="228"/>
      <c r="G13" s="221"/>
      <c r="H13" s="91"/>
      <c r="I13" s="93">
        <f>SUM(I7:I11)</f>
        <v>0</v>
      </c>
      <c r="J13" s="309"/>
    </row>
    <row r="14" spans="1:10" s="79" customFormat="1" x14ac:dyDescent="0.2">
      <c r="A14" s="87"/>
      <c r="B14" s="88"/>
      <c r="C14" s="82"/>
      <c r="D14" s="89"/>
      <c r="E14" s="84"/>
      <c r="F14" s="228"/>
      <c r="G14" s="221"/>
      <c r="H14" s="91"/>
      <c r="I14" s="94">
        <f>SUM(I7:I11)</f>
        <v>0</v>
      </c>
      <c r="J14" s="309"/>
    </row>
    <row r="15" spans="1:10" s="79" customFormat="1" ht="15.75" x14ac:dyDescent="0.2">
      <c r="A15" s="80">
        <v>2</v>
      </c>
      <c r="B15" s="81"/>
      <c r="C15" s="82"/>
      <c r="D15" s="155" t="s">
        <v>154</v>
      </c>
      <c r="E15" s="84"/>
      <c r="F15" s="228"/>
      <c r="G15" s="221"/>
      <c r="H15" s="91"/>
      <c r="I15" s="78"/>
      <c r="J15" s="309"/>
    </row>
    <row r="16" spans="1:10" s="79" customFormat="1" ht="15.75" x14ac:dyDescent="0.2">
      <c r="A16" s="80"/>
      <c r="B16" s="81"/>
      <c r="C16" s="82"/>
      <c r="D16" s="83"/>
      <c r="E16" s="84"/>
      <c r="F16" s="228"/>
      <c r="G16" s="221"/>
      <c r="H16" s="91"/>
      <c r="I16" s="78"/>
      <c r="J16" s="309"/>
    </row>
    <row r="17" spans="1:10" s="79" customFormat="1" x14ac:dyDescent="0.2">
      <c r="A17" s="87">
        <v>2</v>
      </c>
      <c r="B17" s="88">
        <v>1</v>
      </c>
      <c r="C17" s="82"/>
      <c r="D17" s="89" t="s">
        <v>15</v>
      </c>
      <c r="E17" s="84"/>
      <c r="F17" s="228"/>
      <c r="G17" s="221"/>
      <c r="H17" s="91"/>
      <c r="I17" s="78"/>
      <c r="J17" s="309"/>
    </row>
    <row r="18" spans="1:10" s="79" customFormat="1" x14ac:dyDescent="0.2">
      <c r="A18" s="87"/>
      <c r="B18" s="88"/>
      <c r="C18" s="82"/>
      <c r="D18" s="95"/>
      <c r="E18" s="84"/>
      <c r="F18" s="228"/>
      <c r="G18" s="221"/>
      <c r="H18" s="91"/>
      <c r="I18" s="78"/>
      <c r="J18" s="309"/>
    </row>
    <row r="19" spans="1:10" s="79" customFormat="1" x14ac:dyDescent="0.2">
      <c r="A19" s="73"/>
      <c r="B19" s="74"/>
      <c r="C19" s="75">
        <v>1</v>
      </c>
      <c r="D19" s="76" t="s">
        <v>170</v>
      </c>
      <c r="E19" s="72" t="s">
        <v>19</v>
      </c>
      <c r="F19" s="230"/>
      <c r="G19" s="290">
        <v>16</v>
      </c>
      <c r="H19" s="153"/>
      <c r="I19" s="154">
        <f>G19*H19</f>
        <v>0</v>
      </c>
      <c r="J19" s="309"/>
    </row>
    <row r="20" spans="1:10" s="79" customFormat="1" x14ac:dyDescent="0.2">
      <c r="A20" s="73"/>
      <c r="B20" s="74"/>
      <c r="C20" s="75">
        <v>2</v>
      </c>
      <c r="D20" s="76" t="s">
        <v>171</v>
      </c>
      <c r="E20" s="72" t="s">
        <v>19</v>
      </c>
      <c r="F20" s="230"/>
      <c r="G20" s="290">
        <v>9</v>
      </c>
      <c r="H20" s="153"/>
      <c r="I20" s="154">
        <f t="shared" ref="I20:I30" si="1">G20*H20</f>
        <v>0</v>
      </c>
      <c r="J20" s="309"/>
    </row>
    <row r="21" spans="1:10" s="79" customFormat="1" x14ac:dyDescent="0.2">
      <c r="A21" s="73"/>
      <c r="B21" s="74"/>
      <c r="C21" s="75">
        <v>3</v>
      </c>
      <c r="D21" s="76" t="s">
        <v>255</v>
      </c>
      <c r="E21" s="72" t="s">
        <v>19</v>
      </c>
      <c r="F21" s="230"/>
      <c r="G21" s="290">
        <v>1</v>
      </c>
      <c r="H21" s="153"/>
      <c r="I21" s="154">
        <f t="shared" si="1"/>
        <v>0</v>
      </c>
      <c r="J21" s="311"/>
    </row>
    <row r="22" spans="1:10" s="79" customFormat="1" x14ac:dyDescent="0.2">
      <c r="A22" s="73"/>
      <c r="B22" s="74"/>
      <c r="C22" s="75">
        <v>4</v>
      </c>
      <c r="D22" s="76" t="s">
        <v>256</v>
      </c>
      <c r="E22" s="72" t="s">
        <v>19</v>
      </c>
      <c r="F22" s="230"/>
      <c r="G22" s="290">
        <v>1</v>
      </c>
      <c r="H22" s="153"/>
      <c r="I22" s="154">
        <f t="shared" si="1"/>
        <v>0</v>
      </c>
      <c r="J22" s="311"/>
    </row>
    <row r="23" spans="1:10" s="79" customFormat="1" x14ac:dyDescent="0.2">
      <c r="A23" s="73"/>
      <c r="B23" s="74"/>
      <c r="C23" s="75">
        <v>5</v>
      </c>
      <c r="D23" s="76" t="s">
        <v>257</v>
      </c>
      <c r="E23" s="72" t="s">
        <v>17</v>
      </c>
      <c r="F23" s="230"/>
      <c r="G23" s="290">
        <v>25</v>
      </c>
      <c r="H23" s="153"/>
      <c r="I23" s="154">
        <f t="shared" si="1"/>
        <v>0</v>
      </c>
      <c r="J23" s="311"/>
    </row>
    <row r="24" spans="1:10" s="79" customFormat="1" ht="45" x14ac:dyDescent="0.2">
      <c r="A24" s="73"/>
      <c r="B24" s="74"/>
      <c r="C24" s="75">
        <v>6</v>
      </c>
      <c r="D24" s="76" t="s">
        <v>120</v>
      </c>
      <c r="E24" s="72" t="s">
        <v>12</v>
      </c>
      <c r="F24" s="230"/>
      <c r="G24" s="219">
        <v>1</v>
      </c>
      <c r="H24" s="153"/>
      <c r="I24" s="154">
        <f t="shared" si="1"/>
        <v>0</v>
      </c>
      <c r="J24" s="309"/>
    </row>
    <row r="25" spans="1:10" s="79" customFormat="1" ht="30" x14ac:dyDescent="0.2">
      <c r="A25" s="73"/>
      <c r="B25" s="74"/>
      <c r="C25" s="75">
        <v>7</v>
      </c>
      <c r="D25" s="76" t="s">
        <v>121</v>
      </c>
      <c r="E25" s="72" t="s">
        <v>12</v>
      </c>
      <c r="F25" s="230"/>
      <c r="G25" s="219">
        <v>1</v>
      </c>
      <c r="H25" s="153"/>
      <c r="I25" s="154">
        <f t="shared" si="1"/>
        <v>0</v>
      </c>
      <c r="J25" s="309"/>
    </row>
    <row r="26" spans="1:10" s="79" customFormat="1" ht="30" x14ac:dyDescent="0.2">
      <c r="A26" s="268"/>
      <c r="B26" s="269"/>
      <c r="C26" s="75">
        <v>8</v>
      </c>
      <c r="D26" s="292" t="s">
        <v>168</v>
      </c>
      <c r="E26" s="288" t="s">
        <v>18</v>
      </c>
      <c r="F26" s="289"/>
      <c r="G26" s="290">
        <v>1</v>
      </c>
      <c r="H26" s="291"/>
      <c r="I26" s="154">
        <f t="shared" si="1"/>
        <v>0</v>
      </c>
      <c r="J26" s="309"/>
    </row>
    <row r="27" spans="1:10" s="79" customFormat="1" x14ac:dyDescent="0.2">
      <c r="A27" s="268"/>
      <c r="B27" s="269"/>
      <c r="C27" s="75">
        <v>9</v>
      </c>
      <c r="D27" s="292" t="s">
        <v>62</v>
      </c>
      <c r="E27" s="288" t="s">
        <v>18</v>
      </c>
      <c r="F27" s="289"/>
      <c r="G27" s="290">
        <v>1</v>
      </c>
      <c r="H27" s="291"/>
      <c r="I27" s="154">
        <f t="shared" si="1"/>
        <v>0</v>
      </c>
      <c r="J27" s="309"/>
    </row>
    <row r="28" spans="1:10" s="79" customFormat="1" x14ac:dyDescent="0.2">
      <c r="A28" s="268"/>
      <c r="B28" s="269"/>
      <c r="C28" s="75">
        <v>10</v>
      </c>
      <c r="D28" s="76" t="s">
        <v>102</v>
      </c>
      <c r="E28" s="72" t="s">
        <v>18</v>
      </c>
      <c r="F28" s="265"/>
      <c r="G28" s="290">
        <v>349</v>
      </c>
      <c r="H28" s="153"/>
      <c r="I28" s="154">
        <f t="shared" si="1"/>
        <v>0</v>
      </c>
      <c r="J28" s="309"/>
    </row>
    <row r="29" spans="1:10" s="79" customFormat="1" ht="30" x14ac:dyDescent="0.2">
      <c r="A29" s="268"/>
      <c r="B29" s="269"/>
      <c r="C29" s="75">
        <v>11</v>
      </c>
      <c r="D29" s="76" t="s">
        <v>259</v>
      </c>
      <c r="E29" s="72" t="s">
        <v>56</v>
      </c>
      <c r="F29" s="265"/>
      <c r="G29" s="290">
        <v>1560</v>
      </c>
      <c r="H29" s="153"/>
      <c r="I29" s="154">
        <f t="shared" si="1"/>
        <v>0</v>
      </c>
      <c r="J29" s="309"/>
    </row>
    <row r="30" spans="1:10" s="79" customFormat="1" x14ac:dyDescent="0.2">
      <c r="A30" s="73"/>
      <c r="B30" s="74"/>
      <c r="C30" s="75">
        <v>12</v>
      </c>
      <c r="D30" s="76" t="s">
        <v>92</v>
      </c>
      <c r="E30" s="72" t="s">
        <v>17</v>
      </c>
      <c r="F30" s="230"/>
      <c r="G30" s="219">
        <v>130</v>
      </c>
      <c r="H30" s="153"/>
      <c r="I30" s="154">
        <f t="shared" si="1"/>
        <v>0</v>
      </c>
      <c r="J30" s="309"/>
    </row>
    <row r="31" spans="1:10" s="79" customFormat="1" ht="31.5" customHeight="1" x14ac:dyDescent="0.2">
      <c r="A31" s="73"/>
      <c r="B31" s="74"/>
      <c r="C31" s="75">
        <v>13</v>
      </c>
      <c r="D31" s="76" t="s">
        <v>108</v>
      </c>
      <c r="E31" s="72" t="s">
        <v>56</v>
      </c>
      <c r="F31" s="230"/>
      <c r="G31" s="219">
        <v>550</v>
      </c>
      <c r="H31" s="153"/>
      <c r="I31" s="154">
        <f t="shared" ref="I31:I35" si="2">G31*H31</f>
        <v>0</v>
      </c>
      <c r="J31" s="309"/>
    </row>
    <row r="32" spans="1:10" s="79" customFormat="1" ht="31.5" customHeight="1" x14ac:dyDescent="0.2">
      <c r="A32" s="73"/>
      <c r="B32" s="74"/>
      <c r="C32" s="75">
        <v>14</v>
      </c>
      <c r="D32" s="76" t="s">
        <v>147</v>
      </c>
      <c r="E32" s="72" t="s">
        <v>56</v>
      </c>
      <c r="F32" s="230"/>
      <c r="G32" s="219">
        <v>75</v>
      </c>
      <c r="H32" s="153"/>
      <c r="I32" s="154">
        <f t="shared" si="2"/>
        <v>0</v>
      </c>
      <c r="J32" s="309"/>
    </row>
    <row r="33" spans="1:10" s="79" customFormat="1" ht="31.5" customHeight="1" x14ac:dyDescent="0.2">
      <c r="A33" s="73"/>
      <c r="B33" s="74"/>
      <c r="C33" s="75">
        <v>15</v>
      </c>
      <c r="D33" s="76" t="s">
        <v>258</v>
      </c>
      <c r="E33" s="72" t="s">
        <v>56</v>
      </c>
      <c r="F33" s="230"/>
      <c r="G33" s="219">
        <v>60</v>
      </c>
      <c r="H33" s="153"/>
      <c r="I33" s="154">
        <f t="shared" si="2"/>
        <v>0</v>
      </c>
      <c r="J33" s="311"/>
    </row>
    <row r="34" spans="1:10" s="111" customFormat="1" ht="33" customHeight="1" x14ac:dyDescent="0.2">
      <c r="A34" s="73"/>
      <c r="B34" s="74"/>
      <c r="C34" s="75">
        <v>16</v>
      </c>
      <c r="D34" s="287" t="s">
        <v>123</v>
      </c>
      <c r="E34" s="288" t="s">
        <v>166</v>
      </c>
      <c r="F34" s="289"/>
      <c r="G34" s="290">
        <v>1140</v>
      </c>
      <c r="H34" s="291"/>
      <c r="I34" s="154">
        <f t="shared" si="2"/>
        <v>0</v>
      </c>
      <c r="J34" s="309"/>
    </row>
    <row r="35" spans="1:10" s="79" customFormat="1" ht="30" x14ac:dyDescent="0.2">
      <c r="A35" s="73"/>
      <c r="B35" s="74"/>
      <c r="C35" s="75">
        <v>17</v>
      </c>
      <c r="D35" s="287" t="s">
        <v>124</v>
      </c>
      <c r="E35" s="288" t="s">
        <v>166</v>
      </c>
      <c r="F35" s="289"/>
      <c r="G35" s="290">
        <v>5370</v>
      </c>
      <c r="H35" s="291"/>
      <c r="I35" s="154">
        <f t="shared" si="2"/>
        <v>0</v>
      </c>
      <c r="J35" s="309"/>
    </row>
    <row r="36" spans="1:10" s="79" customFormat="1" x14ac:dyDescent="0.2">
      <c r="A36" s="73"/>
      <c r="B36" s="74"/>
      <c r="C36" s="75">
        <v>18</v>
      </c>
      <c r="D36" s="76" t="s">
        <v>16</v>
      </c>
      <c r="E36" s="72" t="s">
        <v>12</v>
      </c>
      <c r="F36" s="230"/>
      <c r="G36" s="219">
        <v>1</v>
      </c>
      <c r="H36" s="153"/>
      <c r="I36" s="154">
        <f>G36*H36</f>
        <v>0</v>
      </c>
      <c r="J36" s="309"/>
    </row>
    <row r="37" spans="1:10" s="79" customFormat="1" x14ac:dyDescent="0.2">
      <c r="A37" s="87"/>
      <c r="B37" s="88"/>
      <c r="C37" s="82"/>
      <c r="D37" s="89"/>
      <c r="E37" s="216"/>
      <c r="F37" s="228"/>
      <c r="G37" s="221"/>
      <c r="H37" s="91"/>
      <c r="I37" s="78"/>
      <c r="J37" s="309"/>
    </row>
    <row r="38" spans="1:10" s="79" customFormat="1" ht="30" x14ac:dyDescent="0.2">
      <c r="A38" s="100">
        <v>2</v>
      </c>
      <c r="B38" s="101">
        <v>2</v>
      </c>
      <c r="C38" s="102"/>
      <c r="D38" s="103" t="s">
        <v>113</v>
      </c>
      <c r="E38" s="104"/>
      <c r="F38" s="228"/>
      <c r="G38" s="221"/>
      <c r="H38" s="91"/>
      <c r="I38" s="78"/>
      <c r="J38" s="309"/>
    </row>
    <row r="39" spans="1:10" s="79" customFormat="1" x14ac:dyDescent="0.2">
      <c r="A39" s="100"/>
      <c r="B39" s="101"/>
      <c r="C39" s="102"/>
      <c r="D39" s="103"/>
      <c r="E39" s="104"/>
      <c r="F39" s="228"/>
      <c r="G39" s="221"/>
      <c r="H39" s="91"/>
      <c r="I39" s="78"/>
      <c r="J39" s="309"/>
    </row>
    <row r="40" spans="1:10" s="111" customFormat="1" ht="30" x14ac:dyDescent="0.2">
      <c r="A40" s="197"/>
      <c r="B40" s="198"/>
      <c r="C40" s="75">
        <v>1</v>
      </c>
      <c r="D40" s="151" t="s">
        <v>157</v>
      </c>
      <c r="E40" s="72" t="s">
        <v>57</v>
      </c>
      <c r="F40" s="230" t="s">
        <v>246</v>
      </c>
      <c r="G40" s="219">
        <v>725</v>
      </c>
      <c r="H40" s="153"/>
      <c r="I40" s="154">
        <f t="shared" ref="I40:I42" si="3">G40*H40</f>
        <v>0</v>
      </c>
      <c r="J40" s="309"/>
    </row>
    <row r="41" spans="1:10" s="111" customFormat="1" ht="30" x14ac:dyDescent="0.2">
      <c r="A41" s="197"/>
      <c r="B41" s="198"/>
      <c r="C41" s="75">
        <v>2</v>
      </c>
      <c r="D41" s="151" t="s">
        <v>156</v>
      </c>
      <c r="E41" s="72" t="s">
        <v>57</v>
      </c>
      <c r="F41" s="230" t="s">
        <v>246</v>
      </c>
      <c r="G41" s="219">
        <v>215</v>
      </c>
      <c r="H41" s="153"/>
      <c r="I41" s="154">
        <f t="shared" si="3"/>
        <v>0</v>
      </c>
      <c r="J41" s="309"/>
    </row>
    <row r="42" spans="1:10" s="111" customFormat="1" ht="18" x14ac:dyDescent="0.2">
      <c r="A42" s="267"/>
      <c r="B42" s="264"/>
      <c r="C42" s="75">
        <v>3</v>
      </c>
      <c r="D42" s="76" t="s">
        <v>122</v>
      </c>
      <c r="E42" s="72" t="s">
        <v>57</v>
      </c>
      <c r="F42" s="230" t="s">
        <v>246</v>
      </c>
      <c r="G42" s="219">
        <f>4260-G48</f>
        <v>3060</v>
      </c>
      <c r="H42" s="266"/>
      <c r="I42" s="154">
        <f t="shared" si="3"/>
        <v>0</v>
      </c>
      <c r="J42" s="309"/>
    </row>
    <row r="43" spans="1:10" s="111" customFormat="1" ht="15" customHeight="1" x14ac:dyDescent="0.2">
      <c r="A43" s="105"/>
      <c r="B43" s="106"/>
      <c r="C43" s="107"/>
      <c r="D43" s="108"/>
      <c r="E43" s="109"/>
      <c r="F43" s="231"/>
      <c r="G43" s="220"/>
      <c r="H43" s="241"/>
      <c r="I43" s="78"/>
      <c r="J43" s="309"/>
    </row>
    <row r="44" spans="1:10" s="111" customFormat="1" ht="15" customHeight="1" x14ac:dyDescent="0.2">
      <c r="A44" s="87">
        <v>2</v>
      </c>
      <c r="B44" s="88">
        <v>3</v>
      </c>
      <c r="C44" s="82"/>
      <c r="D44" s="243" t="s">
        <v>125</v>
      </c>
      <c r="E44" s="84"/>
      <c r="F44" s="244"/>
      <c r="G44" s="245"/>
      <c r="H44" s="246"/>
      <c r="I44" s="78"/>
      <c r="J44" s="309"/>
    </row>
    <row r="45" spans="1:10" s="111" customFormat="1" ht="15" customHeight="1" x14ac:dyDescent="0.2">
      <c r="A45" s="87"/>
      <c r="B45" s="88"/>
      <c r="C45" s="82"/>
      <c r="D45" s="89"/>
      <c r="E45" s="84"/>
      <c r="F45" s="244"/>
      <c r="G45" s="245"/>
      <c r="H45" s="246"/>
      <c r="I45" s="78"/>
      <c r="J45" s="309"/>
    </row>
    <row r="46" spans="1:10" s="111" customFormat="1" ht="31.5" customHeight="1" x14ac:dyDescent="0.2">
      <c r="A46" s="73"/>
      <c r="B46" s="74"/>
      <c r="C46" s="75">
        <v>1</v>
      </c>
      <c r="D46" s="242" t="s">
        <v>126</v>
      </c>
      <c r="E46" s="72" t="s">
        <v>57</v>
      </c>
      <c r="F46" s="247" t="s">
        <v>246</v>
      </c>
      <c r="G46" s="318">
        <f>2350-G48</f>
        <v>1150</v>
      </c>
      <c r="H46" s="248"/>
      <c r="I46" s="154">
        <f>G46*H46</f>
        <v>0</v>
      </c>
      <c r="J46" s="309"/>
    </row>
    <row r="47" spans="1:10" s="111" customFormat="1" ht="30.75" customHeight="1" x14ac:dyDescent="0.2">
      <c r="A47" s="73"/>
      <c r="B47" s="74"/>
      <c r="C47" s="75">
        <v>2</v>
      </c>
      <c r="D47" s="242" t="s">
        <v>167</v>
      </c>
      <c r="E47" s="72" t="s">
        <v>57</v>
      </c>
      <c r="F47" s="247" t="s">
        <v>49</v>
      </c>
      <c r="G47" s="318">
        <v>50</v>
      </c>
      <c r="H47" s="248"/>
      <c r="I47" s="154">
        <f>G47*H47</f>
        <v>0</v>
      </c>
      <c r="J47" s="309"/>
    </row>
    <row r="48" spans="1:10" s="111" customFormat="1" ht="30.75" customHeight="1" x14ac:dyDescent="0.2">
      <c r="A48" s="73"/>
      <c r="B48" s="74"/>
      <c r="C48" s="75">
        <v>3</v>
      </c>
      <c r="D48" s="242" t="s">
        <v>226</v>
      </c>
      <c r="E48" s="72" t="s">
        <v>57</v>
      </c>
      <c r="F48" s="247" t="s">
        <v>246</v>
      </c>
      <c r="G48" s="318">
        <v>1200</v>
      </c>
      <c r="H48" s="248"/>
      <c r="I48" s="154">
        <f>G48*H48</f>
        <v>0</v>
      </c>
      <c r="J48" s="309"/>
    </row>
    <row r="49" spans="1:10" s="111" customFormat="1" x14ac:dyDescent="0.2">
      <c r="A49" s="105"/>
      <c r="B49" s="106"/>
      <c r="C49" s="107"/>
      <c r="D49" s="108"/>
      <c r="E49" s="109"/>
      <c r="F49" s="231"/>
      <c r="G49" s="222"/>
      <c r="H49" s="110"/>
      <c r="I49" s="78"/>
      <c r="J49" s="309"/>
    </row>
    <row r="50" spans="1:10" s="111" customFormat="1" x14ac:dyDescent="0.2">
      <c r="A50" s="105">
        <v>2</v>
      </c>
      <c r="B50" s="106">
        <v>4</v>
      </c>
      <c r="C50" s="107"/>
      <c r="D50" s="108" t="s">
        <v>63</v>
      </c>
      <c r="E50" s="109"/>
      <c r="F50" s="231"/>
      <c r="G50" s="222"/>
      <c r="H50" s="110"/>
      <c r="I50" s="78"/>
      <c r="J50" s="309"/>
    </row>
    <row r="51" spans="1:10" s="111" customFormat="1" x14ac:dyDescent="0.2">
      <c r="A51" s="105"/>
      <c r="B51" s="106"/>
      <c r="C51" s="107"/>
      <c r="D51" s="108"/>
      <c r="E51" s="109"/>
      <c r="F51" s="231"/>
      <c r="G51" s="222"/>
      <c r="H51" s="110"/>
      <c r="I51" s="280">
        <f>G51*H51</f>
        <v>0</v>
      </c>
      <c r="J51" s="309"/>
    </row>
    <row r="52" spans="1:10" s="111" customFormat="1" ht="18" x14ac:dyDescent="0.2">
      <c r="A52" s="197"/>
      <c r="B52" s="74"/>
      <c r="C52" s="75">
        <v>1</v>
      </c>
      <c r="D52" s="76" t="s">
        <v>93</v>
      </c>
      <c r="E52" s="72" t="s">
        <v>56</v>
      </c>
      <c r="F52" s="230"/>
      <c r="G52" s="219">
        <v>3200</v>
      </c>
      <c r="H52" s="153"/>
      <c r="I52" s="154">
        <f>G52*H52</f>
        <v>0</v>
      </c>
      <c r="J52" s="310"/>
    </row>
    <row r="53" spans="1:10" s="215" customFormat="1" x14ac:dyDescent="0.2">
      <c r="A53" s="197"/>
      <c r="B53" s="74"/>
      <c r="C53" s="75">
        <v>2</v>
      </c>
      <c r="D53" s="76" t="s">
        <v>104</v>
      </c>
      <c r="E53" s="72" t="s">
        <v>12</v>
      </c>
      <c r="F53" s="230"/>
      <c r="G53" s="219">
        <v>1</v>
      </c>
      <c r="H53" s="153"/>
      <c r="I53" s="154">
        <f>G53*H53</f>
        <v>0</v>
      </c>
      <c r="J53" s="309"/>
    </row>
    <row r="54" spans="1:10" s="79" customFormat="1" x14ac:dyDescent="0.2">
      <c r="A54" s="87"/>
      <c r="B54" s="88"/>
      <c r="C54" s="107"/>
      <c r="D54" s="89"/>
      <c r="E54" s="84"/>
      <c r="F54" s="228"/>
      <c r="G54" s="221"/>
      <c r="H54" s="91"/>
      <c r="I54" s="78"/>
      <c r="J54" s="309"/>
    </row>
    <row r="55" spans="1:10" s="79" customFormat="1" ht="16.5" thickBot="1" x14ac:dyDescent="0.25">
      <c r="A55" s="87"/>
      <c r="B55" s="88"/>
      <c r="C55" s="82"/>
      <c r="D55" s="83" t="s">
        <v>14</v>
      </c>
      <c r="E55" s="84"/>
      <c r="F55" s="228"/>
      <c r="G55" s="221"/>
      <c r="H55" s="91"/>
      <c r="I55" s="93">
        <f>SUM(I19:I53)</f>
        <v>0</v>
      </c>
      <c r="J55" s="309"/>
    </row>
    <row r="56" spans="1:10" s="79" customFormat="1" x14ac:dyDescent="0.2">
      <c r="A56" s="87"/>
      <c r="B56" s="88"/>
      <c r="C56" s="82"/>
      <c r="D56" s="89"/>
      <c r="E56" s="84"/>
      <c r="F56" s="228"/>
      <c r="G56" s="221"/>
      <c r="H56" s="91"/>
      <c r="I56" s="94"/>
      <c r="J56" s="309"/>
    </row>
    <row r="57" spans="1:10" s="79" customFormat="1" ht="15.75" x14ac:dyDescent="0.2">
      <c r="A57" s="80">
        <v>3</v>
      </c>
      <c r="B57" s="81"/>
      <c r="C57" s="82"/>
      <c r="D57" s="155" t="s">
        <v>163</v>
      </c>
      <c r="E57" s="84"/>
      <c r="F57" s="228"/>
      <c r="G57" s="221"/>
      <c r="H57" s="91"/>
      <c r="I57" s="78"/>
      <c r="J57" s="309"/>
    </row>
    <row r="58" spans="1:10" s="79" customFormat="1" ht="15.75" x14ac:dyDescent="0.2">
      <c r="A58" s="80"/>
      <c r="B58" s="81"/>
      <c r="C58" s="82"/>
      <c r="D58" s="271"/>
      <c r="E58" s="84"/>
      <c r="F58" s="228"/>
      <c r="G58" s="221"/>
      <c r="H58" s="91"/>
      <c r="I58" s="78"/>
      <c r="J58" s="309"/>
    </row>
    <row r="59" spans="1:10" s="79" customFormat="1" ht="32.450000000000003" customHeight="1" x14ac:dyDescent="0.2">
      <c r="A59" s="199"/>
      <c r="B59" s="74">
        <v>1</v>
      </c>
      <c r="C59" s="75"/>
      <c r="D59" s="76" t="s">
        <v>233</v>
      </c>
      <c r="E59" s="72" t="s">
        <v>19</v>
      </c>
      <c r="F59" s="230"/>
      <c r="G59" s="219">
        <v>55</v>
      </c>
      <c r="H59" s="153"/>
      <c r="I59" s="154">
        <f t="shared" ref="I59:I90" si="4">G59*H59</f>
        <v>0</v>
      </c>
      <c r="J59" s="311"/>
    </row>
    <row r="60" spans="1:10" s="79" customFormat="1" ht="19.5" customHeight="1" x14ac:dyDescent="0.2">
      <c r="A60" s="199"/>
      <c r="B60" s="74">
        <v>2</v>
      </c>
      <c r="C60" s="75"/>
      <c r="D60" s="76" t="s">
        <v>107</v>
      </c>
      <c r="E60" s="72" t="s">
        <v>19</v>
      </c>
      <c r="F60" s="230"/>
      <c r="G60" s="219">
        <v>50</v>
      </c>
      <c r="H60" s="153"/>
      <c r="I60" s="154">
        <f t="shared" si="4"/>
        <v>0</v>
      </c>
      <c r="J60" s="309"/>
    </row>
    <row r="61" spans="1:10" s="79" customFormat="1" ht="19.5" customHeight="1" x14ac:dyDescent="0.2">
      <c r="A61" s="199"/>
      <c r="B61" s="74">
        <v>3</v>
      </c>
      <c r="C61" s="75"/>
      <c r="D61" s="76" t="s">
        <v>199</v>
      </c>
      <c r="E61" s="72" t="s">
        <v>19</v>
      </c>
      <c r="F61" s="230"/>
      <c r="G61" s="219">
        <v>5</v>
      </c>
      <c r="H61" s="153"/>
      <c r="I61" s="154">
        <f t="shared" si="4"/>
        <v>0</v>
      </c>
      <c r="J61" s="309"/>
    </row>
    <row r="62" spans="1:10" s="79" customFormat="1" ht="19.5" customHeight="1" x14ac:dyDescent="0.2">
      <c r="A62" s="199"/>
      <c r="B62" s="74">
        <v>4</v>
      </c>
      <c r="C62" s="75"/>
      <c r="D62" s="76" t="s">
        <v>105</v>
      </c>
      <c r="E62" s="72" t="s">
        <v>19</v>
      </c>
      <c r="F62" s="230"/>
      <c r="G62" s="219">
        <v>13</v>
      </c>
      <c r="H62" s="153"/>
      <c r="I62" s="154">
        <f t="shared" si="4"/>
        <v>0</v>
      </c>
      <c r="J62" s="309"/>
    </row>
    <row r="63" spans="1:10" s="79" customFormat="1" ht="19.5" customHeight="1" x14ac:dyDescent="0.2">
      <c r="A63" s="199"/>
      <c r="B63" s="74">
        <v>5</v>
      </c>
      <c r="C63" s="75"/>
      <c r="D63" s="76" t="s">
        <v>150</v>
      </c>
      <c r="E63" s="72" t="s">
        <v>19</v>
      </c>
      <c r="F63" s="230"/>
      <c r="G63" s="219">
        <v>3</v>
      </c>
      <c r="H63" s="153"/>
      <c r="I63" s="154">
        <f t="shared" si="4"/>
        <v>0</v>
      </c>
      <c r="J63" s="309"/>
    </row>
    <row r="64" spans="1:10" s="79" customFormat="1" ht="19.5" customHeight="1" x14ac:dyDescent="0.2">
      <c r="A64" s="199"/>
      <c r="B64" s="74">
        <v>6</v>
      </c>
      <c r="C64" s="75"/>
      <c r="D64" s="76" t="s">
        <v>151</v>
      </c>
      <c r="E64" s="72" t="s">
        <v>152</v>
      </c>
      <c r="F64" s="230" t="s">
        <v>49</v>
      </c>
      <c r="G64" s="219">
        <v>100</v>
      </c>
      <c r="H64" s="153"/>
      <c r="I64" s="154">
        <f t="shared" si="4"/>
        <v>0</v>
      </c>
      <c r="J64" s="309"/>
    </row>
    <row r="65" spans="1:10" s="79" customFormat="1" ht="19.5" customHeight="1" x14ac:dyDescent="0.2">
      <c r="A65" s="199"/>
      <c r="B65" s="74">
        <v>7</v>
      </c>
      <c r="C65" s="75"/>
      <c r="D65" s="76" t="s">
        <v>127</v>
      </c>
      <c r="E65" s="72" t="s">
        <v>19</v>
      </c>
      <c r="F65" s="230"/>
      <c r="G65" s="219">
        <v>1</v>
      </c>
      <c r="H65" s="153"/>
      <c r="I65" s="154">
        <f t="shared" si="4"/>
        <v>0</v>
      </c>
      <c r="J65" s="309"/>
    </row>
    <row r="66" spans="1:10" s="79" customFormat="1" ht="35.450000000000003" customHeight="1" x14ac:dyDescent="0.2">
      <c r="A66" s="313"/>
      <c r="B66" s="74">
        <v>8</v>
      </c>
      <c r="C66" s="314"/>
      <c r="D66" s="76" t="s">
        <v>237</v>
      </c>
      <c r="E66" s="72" t="s">
        <v>17</v>
      </c>
      <c r="F66" s="265"/>
      <c r="G66" s="219">
        <v>113</v>
      </c>
      <c r="H66" s="153"/>
      <c r="I66" s="154">
        <f t="shared" si="4"/>
        <v>0</v>
      </c>
      <c r="J66" s="316"/>
    </row>
    <row r="67" spans="1:10" s="79" customFormat="1" ht="30" x14ac:dyDescent="0.2">
      <c r="A67" s="197"/>
      <c r="B67" s="74">
        <v>9</v>
      </c>
      <c r="C67" s="113"/>
      <c r="D67" s="76" t="s">
        <v>238</v>
      </c>
      <c r="E67" s="72" t="s">
        <v>17</v>
      </c>
      <c r="F67" s="230"/>
      <c r="G67" s="219">
        <v>550</v>
      </c>
      <c r="H67" s="153"/>
      <c r="I67" s="154">
        <f t="shared" si="4"/>
        <v>0</v>
      </c>
      <c r="J67" s="309"/>
    </row>
    <row r="68" spans="1:10" s="79" customFormat="1" x14ac:dyDescent="0.2">
      <c r="A68" s="197"/>
      <c r="B68" s="74">
        <v>10</v>
      </c>
      <c r="C68" s="113"/>
      <c r="D68" s="76" t="s">
        <v>203</v>
      </c>
      <c r="E68" s="72" t="s">
        <v>17</v>
      </c>
      <c r="F68" s="230"/>
      <c r="G68" s="219">
        <v>310</v>
      </c>
      <c r="H68" s="153"/>
      <c r="I68" s="154">
        <f t="shared" si="4"/>
        <v>0</v>
      </c>
      <c r="J68" s="309"/>
    </row>
    <row r="69" spans="1:10" s="79" customFormat="1" x14ac:dyDescent="0.2">
      <c r="A69" s="197"/>
      <c r="B69" s="74">
        <v>11</v>
      </c>
      <c r="C69" s="113"/>
      <c r="D69" s="76" t="s">
        <v>200</v>
      </c>
      <c r="E69" s="72" t="s">
        <v>153</v>
      </c>
      <c r="F69" s="230"/>
      <c r="G69" s="219">
        <v>2</v>
      </c>
      <c r="H69" s="153"/>
      <c r="I69" s="154">
        <f t="shared" si="4"/>
        <v>0</v>
      </c>
      <c r="J69" s="309"/>
    </row>
    <row r="70" spans="1:10" s="79" customFormat="1" x14ac:dyDescent="0.2">
      <c r="A70" s="197"/>
      <c r="B70" s="74">
        <v>12</v>
      </c>
      <c r="C70" s="75"/>
      <c r="D70" s="76" t="s">
        <v>240</v>
      </c>
      <c r="E70" s="72" t="s">
        <v>162</v>
      </c>
      <c r="F70" s="230"/>
      <c r="G70" s="219">
        <v>1</v>
      </c>
      <c r="H70" s="153"/>
      <c r="I70" s="154">
        <f t="shared" si="4"/>
        <v>0</v>
      </c>
      <c r="J70" s="316"/>
    </row>
    <row r="71" spans="1:10" s="79" customFormat="1" x14ac:dyDescent="0.2">
      <c r="A71" s="197"/>
      <c r="B71" s="74">
        <v>13</v>
      </c>
      <c r="C71" s="113"/>
      <c r="D71" s="76" t="s">
        <v>111</v>
      </c>
      <c r="E71" s="72" t="s">
        <v>19</v>
      </c>
      <c r="F71" s="230"/>
      <c r="G71" s="219">
        <v>1</v>
      </c>
      <c r="H71" s="153"/>
      <c r="I71" s="154">
        <f t="shared" si="4"/>
        <v>0</v>
      </c>
      <c r="J71" s="309"/>
    </row>
    <row r="72" spans="1:10" s="79" customFormat="1" x14ac:dyDescent="0.2">
      <c r="A72" s="197"/>
      <c r="B72" s="74">
        <v>14</v>
      </c>
      <c r="C72" s="113"/>
      <c r="D72" s="76" t="s">
        <v>239</v>
      </c>
      <c r="E72" s="72" t="s">
        <v>162</v>
      </c>
      <c r="F72" s="265"/>
      <c r="G72" s="219">
        <v>1</v>
      </c>
      <c r="H72" s="153"/>
      <c r="I72" s="154">
        <f t="shared" si="4"/>
        <v>0</v>
      </c>
      <c r="J72" s="316"/>
    </row>
    <row r="73" spans="1:10" s="79" customFormat="1" x14ac:dyDescent="0.2">
      <c r="A73" s="197"/>
      <c r="B73" s="74">
        <v>15</v>
      </c>
      <c r="C73" s="113"/>
      <c r="D73" s="76" t="s">
        <v>149</v>
      </c>
      <c r="E73" s="72" t="s">
        <v>19</v>
      </c>
      <c r="F73" s="230"/>
      <c r="G73" s="219">
        <v>4</v>
      </c>
      <c r="H73" s="153"/>
      <c r="I73" s="154">
        <f t="shared" si="4"/>
        <v>0</v>
      </c>
      <c r="J73" s="309"/>
    </row>
    <row r="74" spans="1:10" s="79" customFormat="1" x14ac:dyDescent="0.2">
      <c r="A74" s="197"/>
      <c r="B74" s="74">
        <v>16</v>
      </c>
      <c r="C74" s="113"/>
      <c r="D74" s="76" t="s">
        <v>148</v>
      </c>
      <c r="E74" s="72" t="s">
        <v>19</v>
      </c>
      <c r="F74" s="230"/>
      <c r="G74" s="219">
        <v>5</v>
      </c>
      <c r="H74" s="153"/>
      <c r="I74" s="154">
        <f t="shared" si="4"/>
        <v>0</v>
      </c>
      <c r="J74" s="309"/>
    </row>
    <row r="75" spans="1:10" s="79" customFormat="1" x14ac:dyDescent="0.2">
      <c r="A75" s="197"/>
      <c r="B75" s="74">
        <v>17</v>
      </c>
      <c r="C75" s="113"/>
      <c r="D75" s="76" t="s">
        <v>117</v>
      </c>
      <c r="E75" s="72" t="s">
        <v>19</v>
      </c>
      <c r="F75" s="230"/>
      <c r="G75" s="219">
        <v>1</v>
      </c>
      <c r="H75" s="270"/>
      <c r="I75" s="154">
        <f t="shared" si="4"/>
        <v>0</v>
      </c>
      <c r="J75" s="309"/>
    </row>
    <row r="76" spans="1:10" s="79" customFormat="1" ht="41.25" customHeight="1" x14ac:dyDescent="0.2">
      <c r="A76" s="197"/>
      <c r="B76" s="74">
        <v>18</v>
      </c>
      <c r="C76" s="113"/>
      <c r="D76" s="76" t="s">
        <v>241</v>
      </c>
      <c r="E76" s="72" t="s">
        <v>17</v>
      </c>
      <c r="F76" s="230"/>
      <c r="G76" s="209">
        <v>48</v>
      </c>
      <c r="H76" s="209"/>
      <c r="I76" s="154">
        <f t="shared" si="4"/>
        <v>0</v>
      </c>
      <c r="J76" s="309"/>
    </row>
    <row r="77" spans="1:10" s="79" customFormat="1" ht="39" customHeight="1" x14ac:dyDescent="0.2">
      <c r="A77" s="197"/>
      <c r="B77" s="74">
        <v>19</v>
      </c>
      <c r="C77" s="113"/>
      <c r="D77" s="76" t="s">
        <v>242</v>
      </c>
      <c r="E77" s="72" t="s">
        <v>17</v>
      </c>
      <c r="F77" s="230"/>
      <c r="G77" s="209">
        <v>49</v>
      </c>
      <c r="H77" s="315"/>
      <c r="I77" s="154">
        <f t="shared" si="4"/>
        <v>0</v>
      </c>
      <c r="J77" s="309"/>
    </row>
    <row r="78" spans="1:10" s="79" customFormat="1" ht="39" customHeight="1" x14ac:dyDescent="0.2">
      <c r="A78" s="197"/>
      <c r="B78" s="74">
        <v>20</v>
      </c>
      <c r="C78" s="113"/>
      <c r="D78" s="76" t="s">
        <v>247</v>
      </c>
      <c r="E78" s="72" t="s">
        <v>17</v>
      </c>
      <c r="F78" s="230" t="s">
        <v>202</v>
      </c>
      <c r="G78" s="209">
        <v>97</v>
      </c>
      <c r="H78" s="315"/>
      <c r="I78" s="154">
        <f t="shared" si="4"/>
        <v>0</v>
      </c>
      <c r="J78" s="316"/>
    </row>
    <row r="79" spans="1:10" s="79" customFormat="1" ht="39" customHeight="1" x14ac:dyDescent="0.2">
      <c r="A79" s="197"/>
      <c r="B79" s="74">
        <v>21</v>
      </c>
      <c r="C79" s="113"/>
      <c r="D79" s="76" t="s">
        <v>253</v>
      </c>
      <c r="E79" s="72" t="s">
        <v>17</v>
      </c>
      <c r="F79" s="230"/>
      <c r="G79" s="209">
        <v>210</v>
      </c>
      <c r="H79" s="209"/>
      <c r="I79" s="154">
        <f t="shared" si="4"/>
        <v>0</v>
      </c>
      <c r="J79" s="309"/>
    </row>
    <row r="80" spans="1:10" s="79" customFormat="1" ht="39" customHeight="1" x14ac:dyDescent="0.2">
      <c r="A80" s="197"/>
      <c r="B80" s="74">
        <v>22</v>
      </c>
      <c r="C80" s="113"/>
      <c r="D80" s="76" t="s">
        <v>249</v>
      </c>
      <c r="E80" s="72" t="s">
        <v>17</v>
      </c>
      <c r="F80" s="230" t="s">
        <v>202</v>
      </c>
      <c r="G80" s="209">
        <v>210</v>
      </c>
      <c r="H80" s="209"/>
      <c r="I80" s="154">
        <f t="shared" si="4"/>
        <v>0</v>
      </c>
      <c r="J80" s="316"/>
    </row>
    <row r="81" spans="1:14" s="79" customFormat="1" ht="39" customHeight="1" x14ac:dyDescent="0.2">
      <c r="A81" s="197"/>
      <c r="B81" s="74">
        <v>23</v>
      </c>
      <c r="C81" s="113"/>
      <c r="D81" s="76" t="s">
        <v>248</v>
      </c>
      <c r="E81" s="72" t="s">
        <v>17</v>
      </c>
      <c r="F81" s="230"/>
      <c r="G81" s="209">
        <v>166</v>
      </c>
      <c r="H81" s="209"/>
      <c r="I81" s="154">
        <f t="shared" si="4"/>
        <v>0</v>
      </c>
      <c r="J81" s="316"/>
    </row>
    <row r="82" spans="1:14" s="79" customFormat="1" ht="39" customHeight="1" x14ac:dyDescent="0.2">
      <c r="A82" s="197"/>
      <c r="B82" s="74">
        <v>24</v>
      </c>
      <c r="C82" s="113"/>
      <c r="D82" s="76" t="s">
        <v>249</v>
      </c>
      <c r="E82" s="72" t="s">
        <v>17</v>
      </c>
      <c r="F82" s="230" t="s">
        <v>202</v>
      </c>
      <c r="G82" s="209">
        <v>166</v>
      </c>
      <c r="H82" s="209"/>
      <c r="I82" s="154">
        <f t="shared" si="4"/>
        <v>0</v>
      </c>
      <c r="J82" s="316"/>
    </row>
    <row r="83" spans="1:14" s="79" customFormat="1" ht="34.5" customHeight="1" x14ac:dyDescent="0.2">
      <c r="A83" s="197"/>
      <c r="B83" s="74">
        <v>25</v>
      </c>
      <c r="C83" s="113"/>
      <c r="D83" s="76" t="s">
        <v>243</v>
      </c>
      <c r="E83" s="72" t="s">
        <v>17</v>
      </c>
      <c r="F83" s="230"/>
      <c r="G83" s="209">
        <v>64</v>
      </c>
      <c r="H83" s="209"/>
      <c r="I83" s="154">
        <f t="shared" si="4"/>
        <v>0</v>
      </c>
      <c r="J83" s="309"/>
      <c r="L83" s="317"/>
      <c r="N83" s="317"/>
    </row>
    <row r="84" spans="1:14" s="79" customFormat="1" ht="34.5" customHeight="1" x14ac:dyDescent="0.2">
      <c r="A84" s="197"/>
      <c r="B84" s="74">
        <v>26</v>
      </c>
      <c r="C84" s="113"/>
      <c r="D84" s="76" t="s">
        <v>244</v>
      </c>
      <c r="E84" s="72" t="s">
        <v>17</v>
      </c>
      <c r="F84" s="230" t="s">
        <v>202</v>
      </c>
      <c r="G84" s="209">
        <v>64</v>
      </c>
      <c r="H84" s="209"/>
      <c r="I84" s="154">
        <f t="shared" si="4"/>
        <v>0</v>
      </c>
      <c r="J84" s="316"/>
    </row>
    <row r="85" spans="1:14" s="79" customFormat="1" ht="34.5" customHeight="1" x14ac:dyDescent="0.2">
      <c r="A85" s="197"/>
      <c r="B85" s="74">
        <v>27</v>
      </c>
      <c r="C85" s="113"/>
      <c r="D85" s="76" t="s">
        <v>245</v>
      </c>
      <c r="E85" s="72" t="s">
        <v>56</v>
      </c>
      <c r="F85" s="230"/>
      <c r="G85" s="209">
        <v>534</v>
      </c>
      <c r="H85" s="209"/>
      <c r="I85" s="154">
        <f t="shared" si="4"/>
        <v>0</v>
      </c>
      <c r="J85" s="309"/>
    </row>
    <row r="86" spans="1:14" s="79" customFormat="1" ht="27" customHeight="1" x14ac:dyDescent="0.2">
      <c r="A86" s="197"/>
      <c r="B86" s="74">
        <v>28</v>
      </c>
      <c r="C86" s="113"/>
      <c r="D86" s="76" t="s">
        <v>118</v>
      </c>
      <c r="E86" s="72" t="s">
        <v>193</v>
      </c>
      <c r="F86" s="230"/>
      <c r="G86" s="209">
        <v>1</v>
      </c>
      <c r="H86" s="209"/>
      <c r="I86" s="154">
        <f t="shared" si="4"/>
        <v>0</v>
      </c>
      <c r="J86" s="309"/>
    </row>
    <row r="87" spans="1:14" s="79" customFormat="1" ht="15" customHeight="1" x14ac:dyDescent="0.2">
      <c r="A87" s="197"/>
      <c r="B87" s="74">
        <v>29</v>
      </c>
      <c r="C87" s="113"/>
      <c r="D87" s="293" t="s">
        <v>128</v>
      </c>
      <c r="E87" s="294"/>
      <c r="F87" s="295"/>
      <c r="G87" s="209"/>
      <c r="H87" s="209"/>
      <c r="I87" s="154">
        <f t="shared" si="4"/>
        <v>0</v>
      </c>
      <c r="J87" s="309"/>
    </row>
    <row r="88" spans="1:14" s="79" customFormat="1" ht="15" customHeight="1" x14ac:dyDescent="0.2">
      <c r="A88" s="197"/>
      <c r="B88" s="74"/>
      <c r="C88" s="74">
        <v>1</v>
      </c>
      <c r="D88" s="293" t="s">
        <v>129</v>
      </c>
      <c r="E88" s="294" t="s">
        <v>57</v>
      </c>
      <c r="F88" s="295" t="s">
        <v>49</v>
      </c>
      <c r="G88" s="209">
        <v>30</v>
      </c>
      <c r="H88" s="209"/>
      <c r="I88" s="154">
        <f t="shared" si="4"/>
        <v>0</v>
      </c>
      <c r="J88" s="309"/>
    </row>
    <row r="89" spans="1:14" s="79" customFormat="1" ht="15" customHeight="1" x14ac:dyDescent="0.2">
      <c r="A89" s="197"/>
      <c r="B89" s="74"/>
      <c r="C89" s="74">
        <v>2</v>
      </c>
      <c r="D89" s="293" t="s">
        <v>130</v>
      </c>
      <c r="E89" s="294" t="s">
        <v>57</v>
      </c>
      <c r="F89" s="295" t="s">
        <v>49</v>
      </c>
      <c r="G89" s="209">
        <v>30</v>
      </c>
      <c r="H89" s="209"/>
      <c r="I89" s="154">
        <f t="shared" si="4"/>
        <v>0</v>
      </c>
      <c r="J89" s="309"/>
    </row>
    <row r="90" spans="1:14" s="79" customFormat="1" ht="15" customHeight="1" x14ac:dyDescent="0.2">
      <c r="A90" s="197"/>
      <c r="B90" s="74"/>
      <c r="C90" s="74">
        <v>3</v>
      </c>
      <c r="D90" s="293" t="s">
        <v>131</v>
      </c>
      <c r="E90" s="294" t="s">
        <v>57</v>
      </c>
      <c r="F90" s="295" t="s">
        <v>49</v>
      </c>
      <c r="G90" s="209">
        <v>30</v>
      </c>
      <c r="H90" s="209"/>
      <c r="I90" s="154">
        <f t="shared" si="4"/>
        <v>0</v>
      </c>
      <c r="J90" s="309"/>
    </row>
    <row r="91" spans="1:14" s="79" customFormat="1" x14ac:dyDescent="0.2">
      <c r="A91" s="201"/>
      <c r="B91" s="202"/>
      <c r="C91" s="203"/>
      <c r="D91" s="204"/>
      <c r="E91" s="205"/>
      <c r="F91" s="232"/>
      <c r="G91" s="223"/>
      <c r="H91" s="206"/>
      <c r="I91" s="207"/>
      <c r="J91" s="309"/>
    </row>
    <row r="92" spans="1:14" s="79" customFormat="1" ht="16.5" thickBot="1" x14ac:dyDescent="0.25">
      <c r="A92" s="208"/>
      <c r="B92" s="210"/>
      <c r="C92" s="211"/>
      <c r="D92" s="155" t="s">
        <v>20</v>
      </c>
      <c r="E92" s="212"/>
      <c r="F92" s="233"/>
      <c r="G92" s="224"/>
      <c r="H92" s="213"/>
      <c r="I92" s="214">
        <f>SUM(I59:I90)</f>
        <v>0</v>
      </c>
      <c r="J92" s="309"/>
    </row>
    <row r="93" spans="1:14" s="79" customFormat="1" ht="15.75" x14ac:dyDescent="0.2">
      <c r="A93" s="87"/>
      <c r="B93" s="88"/>
      <c r="C93" s="118"/>
      <c r="D93" s="89"/>
      <c r="E93" s="84"/>
      <c r="F93" s="228"/>
      <c r="G93" s="221"/>
      <c r="H93" s="91"/>
      <c r="I93" s="94"/>
      <c r="J93" s="309"/>
    </row>
    <row r="94" spans="1:14" s="79" customFormat="1" ht="15.75" x14ac:dyDescent="0.2">
      <c r="A94" s="80">
        <v>4</v>
      </c>
      <c r="B94" s="81"/>
      <c r="C94" s="82"/>
      <c r="D94" s="83" t="s">
        <v>3</v>
      </c>
      <c r="E94" s="119"/>
      <c r="F94" s="228"/>
      <c r="G94" s="221"/>
      <c r="H94" s="91"/>
      <c r="I94" s="78"/>
      <c r="J94" s="309"/>
    </row>
    <row r="95" spans="1:14" s="121" customFormat="1" ht="15.75" x14ac:dyDescent="0.2">
      <c r="A95" s="87"/>
      <c r="B95" s="88"/>
      <c r="C95" s="82"/>
      <c r="D95" s="89"/>
      <c r="E95" s="84"/>
      <c r="F95" s="228"/>
      <c r="G95" s="221"/>
      <c r="H95" s="91"/>
      <c r="I95" s="78"/>
      <c r="J95" s="309"/>
    </row>
    <row r="96" spans="1:14" s="121" customFormat="1" ht="35.25" customHeight="1" x14ac:dyDescent="0.2">
      <c r="A96" s="114"/>
      <c r="B96" s="120">
        <v>1</v>
      </c>
      <c r="C96" s="75"/>
      <c r="D96" s="76" t="s">
        <v>110</v>
      </c>
      <c r="E96" s="72"/>
      <c r="F96" s="230"/>
      <c r="G96" s="219"/>
      <c r="H96" s="153"/>
      <c r="I96" s="154"/>
      <c r="J96" s="309"/>
    </row>
    <row r="97" spans="1:14" s="121" customFormat="1" ht="52.9" customHeight="1" x14ac:dyDescent="0.2">
      <c r="A97" s="114"/>
      <c r="B97" s="120"/>
      <c r="C97" s="75">
        <v>1</v>
      </c>
      <c r="D97" s="76" t="s">
        <v>198</v>
      </c>
      <c r="E97" s="72" t="s">
        <v>227</v>
      </c>
      <c r="F97" s="230"/>
      <c r="G97" s="219">
        <f>12420*0.4</f>
        <v>4968</v>
      </c>
      <c r="H97" s="153"/>
      <c r="I97" s="154">
        <f t="shared" ref="I97:I98" si="5">G97*H97</f>
        <v>0</v>
      </c>
      <c r="J97" s="309"/>
    </row>
    <row r="98" spans="1:14" s="121" customFormat="1" ht="30" x14ac:dyDescent="0.2">
      <c r="A98" s="199"/>
      <c r="B98" s="200"/>
      <c r="C98" s="75">
        <v>2</v>
      </c>
      <c r="D98" s="76" t="s">
        <v>158</v>
      </c>
      <c r="E98" s="72" t="s">
        <v>227</v>
      </c>
      <c r="F98" s="230"/>
      <c r="G98" s="219">
        <f>1100*0.2</f>
        <v>220</v>
      </c>
      <c r="H98" s="153"/>
      <c r="I98" s="154">
        <f t="shared" si="5"/>
        <v>0</v>
      </c>
      <c r="J98" s="309"/>
      <c r="N98" s="196"/>
    </row>
    <row r="99" spans="1:14" s="79" customFormat="1" ht="15.75" x14ac:dyDescent="0.2">
      <c r="A99" s="80"/>
      <c r="B99" s="81"/>
      <c r="C99" s="82"/>
      <c r="D99" s="89"/>
      <c r="E99" s="84"/>
      <c r="F99" s="228"/>
      <c r="G99" s="221"/>
      <c r="H99" s="91"/>
      <c r="I99" s="122"/>
      <c r="J99" s="309"/>
    </row>
    <row r="100" spans="1:14" s="79" customFormat="1" ht="16.5" thickBot="1" x14ac:dyDescent="0.25">
      <c r="A100" s="115"/>
      <c r="B100" s="116"/>
      <c r="C100" s="118"/>
      <c r="D100" s="83" t="s">
        <v>20</v>
      </c>
      <c r="E100" s="84"/>
      <c r="F100" s="228"/>
      <c r="G100" s="221"/>
      <c r="H100" s="91"/>
      <c r="I100" s="93">
        <f>SUM(I96:I98)</f>
        <v>0</v>
      </c>
      <c r="J100" s="309"/>
    </row>
    <row r="101" spans="1:14" s="79" customFormat="1" ht="15.75" x14ac:dyDescent="0.2">
      <c r="A101" s="87"/>
      <c r="B101" s="88"/>
      <c r="C101" s="118"/>
      <c r="D101" s="89"/>
      <c r="E101" s="84"/>
      <c r="F101" s="228"/>
      <c r="G101" s="221"/>
      <c r="H101" s="91"/>
      <c r="I101" s="94"/>
      <c r="J101" s="309"/>
    </row>
    <row r="102" spans="1:14" s="121" customFormat="1" ht="15.75" x14ac:dyDescent="0.2">
      <c r="A102" s="80">
        <v>5</v>
      </c>
      <c r="B102" s="81"/>
      <c r="C102" s="82"/>
      <c r="D102" s="83" t="s">
        <v>4</v>
      </c>
      <c r="E102" s="119"/>
      <c r="F102" s="228"/>
      <c r="G102" s="221"/>
      <c r="H102" s="91"/>
      <c r="I102" s="78"/>
      <c r="J102" s="309"/>
    </row>
    <row r="103" spans="1:14" s="79" customFormat="1" ht="15.75" x14ac:dyDescent="0.2">
      <c r="A103" s="87"/>
      <c r="B103" s="88"/>
      <c r="C103" s="82"/>
      <c r="D103" s="83"/>
      <c r="E103" s="119"/>
      <c r="F103" s="228"/>
      <c r="G103" s="221"/>
      <c r="H103" s="91"/>
      <c r="I103" s="78"/>
      <c r="J103" s="309"/>
    </row>
    <row r="104" spans="1:14" s="79" customFormat="1" ht="18.75" customHeight="1" x14ac:dyDescent="0.2">
      <c r="A104" s="73"/>
      <c r="B104" s="74">
        <v>1</v>
      </c>
      <c r="C104" s="113"/>
      <c r="D104" s="76" t="s">
        <v>100</v>
      </c>
      <c r="E104" s="72"/>
      <c r="F104" s="230"/>
      <c r="G104" s="219"/>
      <c r="H104" s="153"/>
      <c r="I104" s="154"/>
      <c r="J104" s="309"/>
    </row>
    <row r="105" spans="1:14" s="79" customFormat="1" ht="45" x14ac:dyDescent="0.2">
      <c r="A105" s="197"/>
      <c r="B105" s="198"/>
      <c r="C105" s="75">
        <v>1</v>
      </c>
      <c r="D105" s="76" t="s">
        <v>164</v>
      </c>
      <c r="E105" s="72" t="s">
        <v>56</v>
      </c>
      <c r="F105" s="230"/>
      <c r="G105" s="219">
        <v>12950</v>
      </c>
      <c r="H105" s="153"/>
      <c r="I105" s="154">
        <f t="shared" ref="I105" si="6">G105*H105</f>
        <v>0</v>
      </c>
      <c r="J105" s="309"/>
    </row>
    <row r="106" spans="1:14" s="79" customFormat="1" ht="15.75" x14ac:dyDescent="0.2">
      <c r="A106" s="87"/>
      <c r="B106" s="88"/>
      <c r="C106" s="82"/>
      <c r="E106" s="84"/>
      <c r="F106" s="228"/>
      <c r="G106" s="221"/>
      <c r="H106" s="91"/>
      <c r="I106" s="122"/>
      <c r="J106" s="309"/>
    </row>
    <row r="107" spans="1:14" s="79" customFormat="1" ht="16.5" thickBot="1" x14ac:dyDescent="0.25">
      <c r="A107" s="87"/>
      <c r="B107" s="88"/>
      <c r="C107" s="82"/>
      <c r="D107" s="83" t="s">
        <v>20</v>
      </c>
      <c r="E107" s="84"/>
      <c r="F107" s="228"/>
      <c r="G107" s="221"/>
      <c r="H107" s="91"/>
      <c r="I107" s="93">
        <f>SUM(I104:I105)</f>
        <v>0</v>
      </c>
      <c r="J107" s="309"/>
    </row>
    <row r="108" spans="1:14" s="79" customFormat="1" ht="15.75" x14ac:dyDescent="0.2">
      <c r="A108" s="87"/>
      <c r="B108" s="88"/>
      <c r="C108" s="82"/>
      <c r="D108" s="83"/>
      <c r="E108" s="119"/>
      <c r="F108" s="228"/>
      <c r="G108" s="221"/>
      <c r="H108" s="91"/>
      <c r="I108" s="94"/>
      <c r="J108" s="309"/>
    </row>
    <row r="109" spans="1:14" s="79" customFormat="1" ht="15.75" x14ac:dyDescent="0.2">
      <c r="A109" s="80">
        <v>6</v>
      </c>
      <c r="B109" s="81"/>
      <c r="C109" s="82"/>
      <c r="D109" s="83" t="s">
        <v>5</v>
      </c>
      <c r="E109" s="84"/>
      <c r="F109" s="228"/>
      <c r="G109" s="221"/>
      <c r="H109" s="91"/>
      <c r="I109" s="78"/>
      <c r="J109" s="309"/>
    </row>
    <row r="110" spans="1:14" s="79" customFormat="1" ht="15.75" x14ac:dyDescent="0.2">
      <c r="A110" s="80"/>
      <c r="B110" s="81"/>
      <c r="C110" s="82"/>
      <c r="D110" s="83"/>
      <c r="E110" s="84"/>
      <c r="F110" s="228"/>
      <c r="G110" s="221"/>
      <c r="H110" s="91"/>
      <c r="I110" s="78"/>
      <c r="J110" s="309"/>
    </row>
    <row r="111" spans="1:14" s="79" customFormat="1" x14ac:dyDescent="0.2">
      <c r="A111" s="87">
        <v>6</v>
      </c>
      <c r="B111" s="88">
        <v>1</v>
      </c>
      <c r="C111" s="82"/>
      <c r="D111" s="89" t="s">
        <v>21</v>
      </c>
      <c r="E111" s="84"/>
      <c r="F111" s="228"/>
      <c r="G111" s="221"/>
      <c r="H111" s="91"/>
      <c r="I111" s="78"/>
      <c r="J111" s="309"/>
    </row>
    <row r="112" spans="1:14" s="79" customFormat="1" x14ac:dyDescent="0.2">
      <c r="A112" s="87"/>
      <c r="B112" s="88"/>
      <c r="C112" s="82"/>
      <c r="D112" s="89"/>
      <c r="E112" s="84"/>
      <c r="F112" s="228"/>
      <c r="G112" s="221"/>
      <c r="H112" s="91"/>
      <c r="I112" s="78"/>
      <c r="J112" s="309"/>
    </row>
    <row r="113" spans="1:10" s="79" customFormat="1" x14ac:dyDescent="0.2">
      <c r="A113" s="197"/>
      <c r="B113" s="198"/>
      <c r="C113" s="75">
        <v>1</v>
      </c>
      <c r="D113" s="76" t="s">
        <v>132</v>
      </c>
      <c r="E113" s="72" t="s">
        <v>65</v>
      </c>
      <c r="F113" s="230"/>
      <c r="G113" s="219">
        <v>9810</v>
      </c>
      <c r="H113" s="153"/>
      <c r="I113" s="154">
        <f>G113*H113</f>
        <v>0</v>
      </c>
      <c r="J113" s="309"/>
    </row>
    <row r="114" spans="1:10" s="79" customFormat="1" x14ac:dyDescent="0.2">
      <c r="A114" s="197"/>
      <c r="B114" s="198"/>
      <c r="C114" s="75">
        <v>2</v>
      </c>
      <c r="D114" s="76" t="s">
        <v>134</v>
      </c>
      <c r="E114" s="72" t="s">
        <v>65</v>
      </c>
      <c r="F114" s="230"/>
      <c r="G114" s="219">
        <v>755</v>
      </c>
      <c r="H114" s="153"/>
      <c r="I114" s="154">
        <f>G114*H114</f>
        <v>0</v>
      </c>
      <c r="J114" s="309"/>
    </row>
    <row r="115" spans="1:10" s="79" customFormat="1" ht="30" x14ac:dyDescent="0.2">
      <c r="A115" s="73"/>
      <c r="B115" s="74"/>
      <c r="C115" s="75">
        <v>3</v>
      </c>
      <c r="D115" s="76" t="s">
        <v>197</v>
      </c>
      <c r="E115" s="72" t="s">
        <v>65</v>
      </c>
      <c r="F115" s="230"/>
      <c r="G115" s="219">
        <v>1886</v>
      </c>
      <c r="H115" s="153"/>
      <c r="I115" s="154">
        <f t="shared" ref="I115:I137" si="7">G115*H115</f>
        <v>0</v>
      </c>
      <c r="J115" s="309"/>
    </row>
    <row r="116" spans="1:10" s="79" customFormat="1" x14ac:dyDescent="0.2">
      <c r="A116" s="73"/>
      <c r="B116" s="74"/>
      <c r="C116" s="75">
        <v>4</v>
      </c>
      <c r="D116" s="76" t="s">
        <v>210</v>
      </c>
      <c r="E116" s="72" t="s">
        <v>65</v>
      </c>
      <c r="F116" s="230" t="s">
        <v>202</v>
      </c>
      <c r="G116" s="219">
        <v>172</v>
      </c>
      <c r="H116" s="153"/>
      <c r="I116" s="154">
        <f t="shared" si="7"/>
        <v>0</v>
      </c>
      <c r="J116" s="309"/>
    </row>
    <row r="117" spans="1:10" s="79" customFormat="1" x14ac:dyDescent="0.2">
      <c r="A117" s="73"/>
      <c r="B117" s="74"/>
      <c r="C117" s="75">
        <v>5</v>
      </c>
      <c r="D117" s="76" t="s">
        <v>101</v>
      </c>
      <c r="E117" s="72" t="s">
        <v>18</v>
      </c>
      <c r="F117" s="230"/>
      <c r="G117" s="219">
        <v>85</v>
      </c>
      <c r="H117" s="153"/>
      <c r="I117" s="154">
        <f t="shared" si="7"/>
        <v>0</v>
      </c>
      <c r="J117" s="309"/>
    </row>
    <row r="118" spans="1:10" s="79" customFormat="1" x14ac:dyDescent="0.2">
      <c r="A118" s="73"/>
      <c r="B118" s="74"/>
      <c r="C118" s="75">
        <v>6</v>
      </c>
      <c r="D118" s="76" t="s">
        <v>196</v>
      </c>
      <c r="E118" s="72" t="s">
        <v>18</v>
      </c>
      <c r="F118" s="230"/>
      <c r="G118" s="219">
        <v>15</v>
      </c>
      <c r="H118" s="153"/>
      <c r="I118" s="154">
        <f t="shared" si="7"/>
        <v>0</v>
      </c>
      <c r="J118" s="309"/>
    </row>
    <row r="119" spans="1:10" s="79" customFormat="1" x14ac:dyDescent="0.2">
      <c r="A119" s="87"/>
      <c r="B119" s="88"/>
      <c r="C119" s="82"/>
      <c r="D119" s="89"/>
      <c r="E119" s="84"/>
      <c r="F119" s="228"/>
      <c r="G119" s="221"/>
      <c r="H119" s="91"/>
      <c r="I119" s="78"/>
      <c r="J119" s="309"/>
    </row>
    <row r="120" spans="1:10" s="79" customFormat="1" x14ac:dyDescent="0.2">
      <c r="A120" s="87">
        <v>6</v>
      </c>
      <c r="B120" s="88">
        <v>2</v>
      </c>
      <c r="C120" s="82"/>
      <c r="D120" s="89" t="s">
        <v>133</v>
      </c>
      <c r="E120" s="84"/>
      <c r="F120" s="228"/>
      <c r="G120" s="221"/>
      <c r="H120" s="91"/>
      <c r="I120" s="78"/>
      <c r="J120" s="309"/>
    </row>
    <row r="121" spans="1:10" s="79" customFormat="1" x14ac:dyDescent="0.2">
      <c r="A121" s="87"/>
      <c r="B121" s="88"/>
      <c r="C121" s="82"/>
      <c r="D121" s="89"/>
      <c r="E121" s="84"/>
      <c r="F121" s="228"/>
      <c r="G121" s="221"/>
      <c r="H121" s="91"/>
      <c r="I121" s="78"/>
      <c r="J121" s="309"/>
    </row>
    <row r="122" spans="1:10" s="79" customFormat="1" ht="30" x14ac:dyDescent="0.2">
      <c r="A122" s="73"/>
      <c r="B122" s="74"/>
      <c r="C122" s="75">
        <v>1</v>
      </c>
      <c r="D122" s="76" t="s">
        <v>206</v>
      </c>
      <c r="E122" s="72" t="s">
        <v>65</v>
      </c>
      <c r="F122" s="230"/>
      <c r="G122" s="219">
        <v>1883</v>
      </c>
      <c r="H122" s="153"/>
      <c r="I122" s="154">
        <f t="shared" si="7"/>
        <v>0</v>
      </c>
      <c r="J122" s="309"/>
    </row>
    <row r="123" spans="1:10" s="79" customFormat="1" x14ac:dyDescent="0.2">
      <c r="A123" s="73"/>
      <c r="B123" s="74"/>
      <c r="C123" s="75">
        <v>2</v>
      </c>
      <c r="D123" s="76" t="s">
        <v>159</v>
      </c>
      <c r="E123" s="72" t="s">
        <v>18</v>
      </c>
      <c r="F123" s="230"/>
      <c r="G123" s="219">
        <v>10</v>
      </c>
      <c r="H123" s="153"/>
      <c r="I123" s="154">
        <f t="shared" si="7"/>
        <v>0</v>
      </c>
      <c r="J123" s="309"/>
    </row>
    <row r="124" spans="1:10" s="79" customFormat="1" x14ac:dyDescent="0.2">
      <c r="A124" s="272"/>
      <c r="B124" s="273"/>
      <c r="C124" s="274"/>
      <c r="D124" s="275"/>
      <c r="E124" s="276"/>
      <c r="F124" s="277"/>
      <c r="G124" s="278"/>
      <c r="H124" s="279"/>
      <c r="I124" s="280"/>
      <c r="J124" s="309"/>
    </row>
    <row r="125" spans="1:10" s="79" customFormat="1" x14ac:dyDescent="0.2">
      <c r="A125" s="272">
        <v>6</v>
      </c>
      <c r="B125" s="273">
        <v>3</v>
      </c>
      <c r="C125" s="274"/>
      <c r="D125" s="275" t="s">
        <v>204</v>
      </c>
      <c r="E125" s="276"/>
      <c r="F125" s="277"/>
      <c r="G125" s="278"/>
      <c r="H125" s="279"/>
      <c r="I125" s="280"/>
      <c r="J125" s="309"/>
    </row>
    <row r="126" spans="1:10" s="79" customFormat="1" x14ac:dyDescent="0.2">
      <c r="A126" s="272"/>
      <c r="B126" s="273"/>
      <c r="C126" s="274"/>
      <c r="D126" s="275"/>
      <c r="E126" s="276"/>
      <c r="F126" s="277"/>
      <c r="G126" s="278"/>
      <c r="H126" s="279"/>
      <c r="I126" s="280"/>
      <c r="J126" s="309"/>
    </row>
    <row r="127" spans="1:10" s="79" customFormat="1" ht="30" x14ac:dyDescent="0.2">
      <c r="A127" s="73"/>
      <c r="B127" s="74"/>
      <c r="C127" s="75">
        <v>1</v>
      </c>
      <c r="D127" s="76" t="s">
        <v>205</v>
      </c>
      <c r="E127" s="72" t="s">
        <v>65</v>
      </c>
      <c r="F127" s="230"/>
      <c r="G127" s="219">
        <v>1881</v>
      </c>
      <c r="H127" s="153"/>
      <c r="I127" s="154">
        <f t="shared" si="7"/>
        <v>0</v>
      </c>
      <c r="J127" s="309"/>
    </row>
    <row r="128" spans="1:10" s="79" customFormat="1" ht="30" x14ac:dyDescent="0.2">
      <c r="A128" s="73"/>
      <c r="B128" s="74"/>
      <c r="C128" s="75">
        <v>2</v>
      </c>
      <c r="D128" s="76" t="s">
        <v>207</v>
      </c>
      <c r="E128" s="72" t="s">
        <v>65</v>
      </c>
      <c r="F128" s="230"/>
      <c r="G128" s="219">
        <v>9810</v>
      </c>
      <c r="H128" s="153"/>
      <c r="I128" s="154">
        <f t="shared" si="7"/>
        <v>0</v>
      </c>
      <c r="J128" s="309"/>
    </row>
    <row r="129" spans="1:30" s="79" customFormat="1" ht="30" x14ac:dyDescent="0.2">
      <c r="A129" s="73"/>
      <c r="B129" s="74"/>
      <c r="C129" s="75">
        <v>3</v>
      </c>
      <c r="D129" s="76" t="s">
        <v>209</v>
      </c>
      <c r="E129" s="72" t="s">
        <v>65</v>
      </c>
      <c r="F129" s="230" t="s">
        <v>202</v>
      </c>
      <c r="G129" s="219">
        <v>172</v>
      </c>
      <c r="H129" s="153"/>
      <c r="I129" s="154">
        <f t="shared" si="7"/>
        <v>0</v>
      </c>
      <c r="J129" s="309"/>
    </row>
    <row r="130" spans="1:30" s="79" customFormat="1" ht="30" x14ac:dyDescent="0.2">
      <c r="A130" s="73"/>
      <c r="B130" s="74"/>
      <c r="C130" s="75">
        <v>4</v>
      </c>
      <c r="D130" s="76" t="s">
        <v>208</v>
      </c>
      <c r="E130" s="72" t="s">
        <v>65</v>
      </c>
      <c r="F130" s="230"/>
      <c r="G130" s="219">
        <v>724</v>
      </c>
      <c r="H130" s="153"/>
      <c r="I130" s="154">
        <f t="shared" si="7"/>
        <v>0</v>
      </c>
      <c r="J130" s="309"/>
    </row>
    <row r="131" spans="1:30" s="79" customFormat="1" x14ac:dyDescent="0.2">
      <c r="A131" s="73"/>
      <c r="B131" s="74"/>
      <c r="C131" s="75">
        <v>5</v>
      </c>
      <c r="D131" s="76" t="s">
        <v>212</v>
      </c>
      <c r="E131" s="72" t="s">
        <v>18</v>
      </c>
      <c r="F131" s="230"/>
      <c r="G131" s="219">
        <v>4</v>
      </c>
      <c r="H131" s="153"/>
      <c r="I131" s="154">
        <f t="shared" si="7"/>
        <v>0</v>
      </c>
      <c r="J131" s="309"/>
    </row>
    <row r="132" spans="1:30" s="79" customFormat="1" x14ac:dyDescent="0.2">
      <c r="A132" s="73"/>
      <c r="B132" s="74"/>
      <c r="C132" s="75">
        <v>6</v>
      </c>
      <c r="D132" s="76" t="s">
        <v>213</v>
      </c>
      <c r="E132" s="72" t="s">
        <v>18</v>
      </c>
      <c r="F132" s="230" t="s">
        <v>202</v>
      </c>
      <c r="G132" s="219">
        <v>1</v>
      </c>
      <c r="H132" s="153"/>
      <c r="I132" s="154">
        <f t="shared" si="7"/>
        <v>0</v>
      </c>
      <c r="J132" s="309"/>
    </row>
    <row r="133" spans="1:30" s="79" customFormat="1" x14ac:dyDescent="0.2">
      <c r="A133" s="73"/>
      <c r="B133" s="74"/>
      <c r="C133" s="75">
        <v>7</v>
      </c>
      <c r="D133" s="76" t="s">
        <v>214</v>
      </c>
      <c r="E133" s="72" t="s">
        <v>18</v>
      </c>
      <c r="F133" s="230"/>
      <c r="G133" s="219">
        <v>10</v>
      </c>
      <c r="H133" s="153"/>
      <c r="I133" s="154">
        <f t="shared" si="7"/>
        <v>0</v>
      </c>
      <c r="J133" s="309"/>
    </row>
    <row r="134" spans="1:30" s="79" customFormat="1" x14ac:dyDescent="0.2">
      <c r="A134" s="73"/>
      <c r="B134" s="74"/>
      <c r="C134" s="75">
        <v>8</v>
      </c>
      <c r="D134" s="76" t="s">
        <v>215</v>
      </c>
      <c r="E134" s="72" t="s">
        <v>18</v>
      </c>
      <c r="F134" s="230"/>
      <c r="G134" s="219">
        <v>50</v>
      </c>
      <c r="H134" s="153"/>
      <c r="I134" s="154">
        <f>G134*H134</f>
        <v>0</v>
      </c>
      <c r="J134" s="309"/>
    </row>
    <row r="135" spans="1:30" s="79" customFormat="1" x14ac:dyDescent="0.2">
      <c r="A135" s="272"/>
      <c r="B135" s="273"/>
      <c r="C135" s="274"/>
      <c r="D135" s="275"/>
      <c r="E135" s="276"/>
      <c r="F135" s="277"/>
      <c r="G135" s="278"/>
      <c r="H135" s="279"/>
      <c r="I135" s="280"/>
      <c r="J135" s="309"/>
    </row>
    <row r="136" spans="1:30" s="79" customFormat="1" x14ac:dyDescent="0.2">
      <c r="A136" s="272">
        <v>6</v>
      </c>
      <c r="B136" s="273">
        <v>4</v>
      </c>
      <c r="C136" s="274"/>
      <c r="D136" s="275" t="s">
        <v>201</v>
      </c>
      <c r="E136" s="276"/>
      <c r="F136" s="277"/>
      <c r="G136" s="278"/>
      <c r="H136" s="279"/>
      <c r="I136" s="280"/>
      <c r="J136" s="309"/>
    </row>
    <row r="137" spans="1:30" s="79" customFormat="1" x14ac:dyDescent="0.2">
      <c r="A137" s="300"/>
      <c r="B137" s="191"/>
      <c r="C137" s="301">
        <v>1</v>
      </c>
      <c r="D137" s="242" t="s">
        <v>211</v>
      </c>
      <c r="E137" s="72" t="s">
        <v>65</v>
      </c>
      <c r="F137" s="298"/>
      <c r="G137" s="299">
        <v>50</v>
      </c>
      <c r="H137" s="153"/>
      <c r="I137" s="154">
        <f t="shared" si="7"/>
        <v>0</v>
      </c>
      <c r="J137" s="309"/>
    </row>
    <row r="138" spans="1:30" s="79" customFormat="1" ht="15.75" x14ac:dyDescent="0.2">
      <c r="A138" s="87"/>
      <c r="B138" s="88"/>
      <c r="C138" s="82"/>
      <c r="D138" s="89"/>
      <c r="E138" s="84"/>
      <c r="F138" s="228"/>
      <c r="G138" s="221"/>
      <c r="H138" s="91"/>
      <c r="I138" s="249"/>
      <c r="J138" s="309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</row>
    <row r="139" spans="1:30" s="79" customFormat="1" ht="16.5" thickBot="1" x14ac:dyDescent="0.25">
      <c r="A139" s="87"/>
      <c r="B139" s="88"/>
      <c r="C139" s="82"/>
      <c r="D139" s="83" t="s">
        <v>14</v>
      </c>
      <c r="E139" s="84"/>
      <c r="F139" s="228"/>
      <c r="G139" s="221"/>
      <c r="H139" s="91"/>
      <c r="I139" s="93">
        <f>SUM(I113:I137)</f>
        <v>0</v>
      </c>
      <c r="J139" s="309"/>
    </row>
    <row r="140" spans="1:30" s="79" customFormat="1" x14ac:dyDescent="0.2">
      <c r="A140" s="87"/>
      <c r="B140" s="88"/>
      <c r="C140" s="82"/>
      <c r="D140" s="89"/>
      <c r="E140" s="84"/>
      <c r="F140" s="228"/>
      <c r="G140" s="221"/>
      <c r="H140" s="91"/>
      <c r="I140" s="94"/>
      <c r="J140" s="309"/>
    </row>
    <row r="141" spans="1:30" s="79" customFormat="1" ht="15.75" x14ac:dyDescent="0.2">
      <c r="A141" s="80">
        <v>7</v>
      </c>
      <c r="B141" s="81"/>
      <c r="C141" s="82"/>
      <c r="D141" s="83" t="s">
        <v>22</v>
      </c>
      <c r="E141" s="84"/>
      <c r="F141" s="228"/>
      <c r="G141" s="221"/>
      <c r="H141" s="91"/>
      <c r="I141" s="78"/>
      <c r="J141" s="309"/>
    </row>
    <row r="142" spans="1:30" s="79" customFormat="1" ht="15.75" x14ac:dyDescent="0.2">
      <c r="A142" s="80"/>
      <c r="B142" s="81"/>
      <c r="C142" s="82"/>
      <c r="D142" s="83"/>
      <c r="E142" s="84"/>
      <c r="F142" s="228"/>
      <c r="G142" s="221"/>
      <c r="H142" s="91"/>
      <c r="I142" s="78"/>
      <c r="J142" s="309"/>
    </row>
    <row r="143" spans="1:30" s="79" customFormat="1" x14ac:dyDescent="0.2">
      <c r="A143" s="87">
        <v>7</v>
      </c>
      <c r="B143" s="88">
        <v>1</v>
      </c>
      <c r="C143" s="82"/>
      <c r="D143" s="89" t="s">
        <v>66</v>
      </c>
      <c r="E143" s="84"/>
      <c r="F143" s="228"/>
      <c r="G143" s="221"/>
      <c r="H143" s="91"/>
      <c r="I143" s="78"/>
      <c r="J143" s="309"/>
    </row>
    <row r="144" spans="1:30" s="79" customFormat="1" ht="15.75" x14ac:dyDescent="0.2">
      <c r="A144" s="87"/>
      <c r="B144" s="88"/>
      <c r="C144" s="82"/>
      <c r="D144" s="89"/>
      <c r="E144" s="117"/>
      <c r="F144" s="228"/>
      <c r="G144" s="221"/>
      <c r="H144" s="91"/>
      <c r="I144" s="122"/>
      <c r="J144" s="309"/>
    </row>
    <row r="145" spans="1:10" s="79" customFormat="1" ht="30" x14ac:dyDescent="0.2">
      <c r="A145" s="73"/>
      <c r="B145" s="191"/>
      <c r="C145" s="75">
        <v>1</v>
      </c>
      <c r="D145" s="242" t="s">
        <v>194</v>
      </c>
      <c r="E145" s="72" t="s">
        <v>17</v>
      </c>
      <c r="F145" s="230"/>
      <c r="G145" s="219">
        <v>369</v>
      </c>
      <c r="H145" s="153"/>
      <c r="I145" s="154">
        <f t="shared" ref="I145" si="8">G145*H145</f>
        <v>0</v>
      </c>
      <c r="J145" s="309"/>
    </row>
    <row r="146" spans="1:10" s="79" customFormat="1" ht="30" x14ac:dyDescent="0.2">
      <c r="A146" s="73"/>
      <c r="B146" s="191"/>
      <c r="C146" s="75">
        <v>2</v>
      </c>
      <c r="D146" s="242" t="s">
        <v>195</v>
      </c>
      <c r="E146" s="72" t="s">
        <v>17</v>
      </c>
      <c r="F146" s="230"/>
      <c r="G146" s="219">
        <v>62</v>
      </c>
      <c r="H146" s="153"/>
      <c r="I146" s="154">
        <f>G146*H146</f>
        <v>0</v>
      </c>
      <c r="J146" s="309"/>
    </row>
    <row r="147" spans="1:10" s="79" customFormat="1" ht="30" x14ac:dyDescent="0.2">
      <c r="A147" s="300"/>
      <c r="B147" s="191"/>
      <c r="C147" s="301">
        <v>3</v>
      </c>
      <c r="D147" s="242" t="s">
        <v>234</v>
      </c>
      <c r="E147" s="312" t="s">
        <v>17</v>
      </c>
      <c r="F147" s="298"/>
      <c r="G147" s="299">
        <v>57</v>
      </c>
      <c r="H147" s="153"/>
      <c r="I147" s="154">
        <f>G147*H147</f>
        <v>0</v>
      </c>
      <c r="J147" s="309"/>
    </row>
    <row r="148" spans="1:10" s="79" customFormat="1" x14ac:dyDescent="0.2">
      <c r="A148" s="272"/>
      <c r="B148" s="273"/>
      <c r="C148" s="274"/>
      <c r="D148" s="275"/>
      <c r="E148" s="276"/>
      <c r="F148" s="277"/>
      <c r="G148" s="278"/>
      <c r="H148" s="279"/>
      <c r="I148" s="280"/>
      <c r="J148" s="309"/>
    </row>
    <row r="149" spans="1:10" s="79" customFormat="1" x14ac:dyDescent="0.2">
      <c r="A149" s="272">
        <v>7</v>
      </c>
      <c r="B149" s="273">
        <v>2</v>
      </c>
      <c r="C149" s="274"/>
      <c r="D149" s="275" t="s">
        <v>165</v>
      </c>
      <c r="E149" s="276"/>
      <c r="F149" s="277"/>
      <c r="G149" s="278"/>
      <c r="H149" s="279"/>
      <c r="I149" s="280"/>
      <c r="J149" s="309"/>
    </row>
    <row r="150" spans="1:10" s="111" customFormat="1" x14ac:dyDescent="0.2">
      <c r="A150" s="105"/>
      <c r="B150" s="106"/>
      <c r="C150" s="107"/>
      <c r="D150" s="108"/>
      <c r="E150" s="109"/>
      <c r="F150" s="231"/>
      <c r="G150" s="220"/>
      <c r="H150" s="241"/>
      <c r="I150" s="78"/>
      <c r="J150" s="309"/>
    </row>
    <row r="151" spans="1:10" s="111" customFormat="1" ht="30" x14ac:dyDescent="0.2">
      <c r="A151" s="73"/>
      <c r="B151" s="191"/>
      <c r="C151" s="75">
        <v>1</v>
      </c>
      <c r="D151" s="76" t="s">
        <v>216</v>
      </c>
      <c r="E151" s="72" t="s">
        <v>17</v>
      </c>
      <c r="F151" s="230"/>
      <c r="G151" s="219">
        <v>1086</v>
      </c>
      <c r="H151" s="153"/>
      <c r="I151" s="154">
        <f t="shared" ref="I151:I152" si="9">G151*H151</f>
        <v>0</v>
      </c>
      <c r="J151" s="309"/>
    </row>
    <row r="152" spans="1:10" s="111" customFormat="1" ht="30" x14ac:dyDescent="0.2">
      <c r="A152" s="73"/>
      <c r="B152" s="191"/>
      <c r="C152" s="75">
        <v>2</v>
      </c>
      <c r="D152" s="76" t="s">
        <v>217</v>
      </c>
      <c r="E152" s="72" t="s">
        <v>17</v>
      </c>
      <c r="F152" s="230"/>
      <c r="G152" s="219">
        <v>32</v>
      </c>
      <c r="H152" s="153"/>
      <c r="I152" s="154">
        <f t="shared" si="9"/>
        <v>0</v>
      </c>
      <c r="J152" s="309"/>
    </row>
    <row r="153" spans="1:10" s="111" customFormat="1" ht="30" x14ac:dyDescent="0.2">
      <c r="A153" s="73"/>
      <c r="B153" s="191"/>
      <c r="C153" s="75">
        <v>3</v>
      </c>
      <c r="D153" s="76" t="s">
        <v>218</v>
      </c>
      <c r="E153" s="72" t="s">
        <v>17</v>
      </c>
      <c r="F153" s="230"/>
      <c r="G153" s="219">
        <v>121</v>
      </c>
      <c r="H153" s="153"/>
      <c r="I153" s="154">
        <f>G153*H153</f>
        <v>0</v>
      </c>
      <c r="J153" s="309"/>
    </row>
    <row r="154" spans="1:10" s="111" customFormat="1" x14ac:dyDescent="0.2">
      <c r="A154" s="272"/>
      <c r="B154" s="273"/>
      <c r="C154" s="274"/>
      <c r="D154" s="275"/>
      <c r="E154" s="276"/>
      <c r="F154" s="277"/>
      <c r="G154" s="278"/>
      <c r="H154" s="279"/>
      <c r="I154" s="280"/>
      <c r="J154" s="309"/>
    </row>
    <row r="155" spans="1:10" s="111" customFormat="1" x14ac:dyDescent="0.2">
      <c r="A155" s="272">
        <v>7</v>
      </c>
      <c r="B155" s="273">
        <v>3</v>
      </c>
      <c r="C155" s="274"/>
      <c r="D155" s="275" t="s">
        <v>250</v>
      </c>
      <c r="E155" s="276"/>
      <c r="F155" s="277"/>
      <c r="G155" s="278"/>
      <c r="H155" s="279"/>
      <c r="I155" s="280"/>
      <c r="J155" s="309"/>
    </row>
    <row r="156" spans="1:10" s="111" customFormat="1" x14ac:dyDescent="0.2">
      <c r="A156" s="272"/>
      <c r="B156" s="273"/>
      <c r="C156" s="274"/>
      <c r="D156" s="275"/>
      <c r="E156" s="276"/>
      <c r="F156" s="277"/>
      <c r="G156" s="278"/>
      <c r="H156" s="279"/>
      <c r="I156" s="280"/>
      <c r="J156" s="309"/>
    </row>
    <row r="157" spans="1:10" s="111" customFormat="1" ht="30" x14ac:dyDescent="0.2">
      <c r="A157" s="73"/>
      <c r="B157" s="191"/>
      <c r="C157" s="75">
        <v>1</v>
      </c>
      <c r="D157" s="76" t="s">
        <v>254</v>
      </c>
      <c r="E157" s="72" t="s">
        <v>65</v>
      </c>
      <c r="F157" s="230"/>
      <c r="G157" s="219">
        <v>52</v>
      </c>
      <c r="H157" s="153"/>
      <c r="I157" s="154">
        <f t="shared" ref="I157:I158" si="10">G157*H157</f>
        <v>0</v>
      </c>
      <c r="J157" s="311"/>
    </row>
    <row r="158" spans="1:10" s="111" customFormat="1" ht="30" x14ac:dyDescent="0.2">
      <c r="A158" s="73"/>
      <c r="B158" s="191"/>
      <c r="C158" s="75">
        <v>2</v>
      </c>
      <c r="D158" s="76" t="s">
        <v>251</v>
      </c>
      <c r="E158" s="72" t="s">
        <v>65</v>
      </c>
      <c r="F158" s="230"/>
      <c r="G158" s="219">
        <v>20</v>
      </c>
      <c r="H158" s="153"/>
      <c r="I158" s="154">
        <f t="shared" si="10"/>
        <v>0</v>
      </c>
      <c r="J158" s="311"/>
    </row>
    <row r="159" spans="1:10" s="79" customFormat="1" ht="15.75" x14ac:dyDescent="0.2">
      <c r="A159" s="87"/>
      <c r="B159" s="88"/>
      <c r="C159" s="82"/>
      <c r="D159" s="89"/>
      <c r="E159" s="123"/>
      <c r="F159" s="228"/>
      <c r="G159" s="221"/>
      <c r="H159" s="91"/>
      <c r="I159" s="122"/>
      <c r="J159" s="309"/>
    </row>
    <row r="160" spans="1:10" s="79" customFormat="1" ht="16.5" thickBot="1" x14ac:dyDescent="0.25">
      <c r="A160" s="124"/>
      <c r="B160" s="125"/>
      <c r="C160" s="82"/>
      <c r="D160" s="83" t="s">
        <v>20</v>
      </c>
      <c r="E160" s="84"/>
      <c r="F160" s="228"/>
      <c r="G160" s="221"/>
      <c r="H160" s="91"/>
      <c r="I160" s="93">
        <f>SUM(I145:I158)</f>
        <v>0</v>
      </c>
      <c r="J160" s="309"/>
    </row>
    <row r="161" spans="1:10" s="79" customFormat="1" x14ac:dyDescent="0.2">
      <c r="A161" s="124"/>
      <c r="B161" s="125"/>
      <c r="C161" s="82"/>
      <c r="D161" s="89"/>
      <c r="E161" s="84"/>
      <c r="F161" s="228"/>
      <c r="G161" s="221"/>
      <c r="H161" s="91"/>
      <c r="I161" s="94"/>
      <c r="J161" s="309"/>
    </row>
    <row r="162" spans="1:10" s="79" customFormat="1" ht="15.75" x14ac:dyDescent="0.2">
      <c r="A162" s="80">
        <v>8</v>
      </c>
      <c r="B162" s="81"/>
      <c r="C162" s="82"/>
      <c r="D162" s="83" t="s">
        <v>6</v>
      </c>
      <c r="E162" s="84"/>
      <c r="F162" s="228"/>
      <c r="G162" s="221"/>
      <c r="H162" s="91"/>
      <c r="I162" s="78"/>
      <c r="J162" s="309"/>
    </row>
    <row r="163" spans="1:10" s="79" customFormat="1" ht="15.75" x14ac:dyDescent="0.2">
      <c r="A163" s="87"/>
      <c r="B163" s="88"/>
      <c r="C163" s="82"/>
      <c r="D163" s="83"/>
      <c r="E163" s="84"/>
      <c r="F163" s="228"/>
      <c r="G163" s="221"/>
      <c r="H163" s="91"/>
      <c r="I163" s="78"/>
      <c r="J163" s="309"/>
    </row>
    <row r="164" spans="1:10" s="79" customFormat="1" x14ac:dyDescent="0.2">
      <c r="A164" s="87">
        <v>8</v>
      </c>
      <c r="B164" s="88">
        <v>1</v>
      </c>
      <c r="C164" s="82"/>
      <c r="D164" s="89" t="s">
        <v>160</v>
      </c>
      <c r="E164" s="84"/>
      <c r="F164" s="228"/>
      <c r="G164" s="221"/>
      <c r="H164" s="91"/>
      <c r="I164" s="78"/>
      <c r="J164" s="309"/>
    </row>
    <row r="165" spans="1:10" s="79" customFormat="1" ht="15.75" x14ac:dyDescent="0.2">
      <c r="A165" s="87"/>
      <c r="B165" s="88"/>
      <c r="C165" s="82"/>
      <c r="D165" s="89"/>
      <c r="E165" s="84"/>
      <c r="F165" s="228"/>
      <c r="G165" s="221"/>
      <c r="H165" s="91"/>
      <c r="I165" s="122"/>
      <c r="J165" s="309"/>
    </row>
    <row r="166" spans="1:10" s="79" customFormat="1" x14ac:dyDescent="0.2">
      <c r="A166" s="114"/>
      <c r="B166" s="120"/>
      <c r="C166" s="75">
        <v>1</v>
      </c>
      <c r="D166" s="76" t="s">
        <v>185</v>
      </c>
      <c r="E166" s="72" t="s">
        <v>17</v>
      </c>
      <c r="F166" s="230"/>
      <c r="G166" s="219">
        <v>2220</v>
      </c>
      <c r="H166" s="153"/>
      <c r="I166" s="154">
        <f t="shared" ref="I166:I169" si="11">G166*H166</f>
        <v>0</v>
      </c>
      <c r="J166" s="309"/>
    </row>
    <row r="167" spans="1:10" s="79" customFormat="1" ht="18" x14ac:dyDescent="0.2">
      <c r="A167" s="114"/>
      <c r="B167" s="120"/>
      <c r="C167" s="75">
        <v>2</v>
      </c>
      <c r="D167" s="76" t="s">
        <v>220</v>
      </c>
      <c r="E167" s="72" t="s">
        <v>56</v>
      </c>
      <c r="F167" s="230"/>
      <c r="G167" s="219">
        <v>40</v>
      </c>
      <c r="H167" s="153"/>
      <c r="I167" s="154">
        <f t="shared" si="11"/>
        <v>0</v>
      </c>
      <c r="J167" s="309"/>
    </row>
    <row r="168" spans="1:10" s="79" customFormat="1" x14ac:dyDescent="0.2">
      <c r="A168" s="73"/>
      <c r="B168" s="74"/>
      <c r="C168" s="75">
        <v>3</v>
      </c>
      <c r="D168" s="76" t="s">
        <v>23</v>
      </c>
      <c r="E168" s="72" t="s">
        <v>19</v>
      </c>
      <c r="F168" s="230"/>
      <c r="G168" s="219">
        <v>198</v>
      </c>
      <c r="H168" s="153"/>
      <c r="I168" s="154">
        <f t="shared" si="11"/>
        <v>0</v>
      </c>
      <c r="J168" s="309"/>
    </row>
    <row r="169" spans="1:10" s="79" customFormat="1" x14ac:dyDescent="0.2">
      <c r="A169" s="73"/>
      <c r="B169" s="74"/>
      <c r="C169" s="75">
        <v>4</v>
      </c>
      <c r="D169" s="76" t="s">
        <v>184</v>
      </c>
      <c r="E169" s="72" t="s">
        <v>19</v>
      </c>
      <c r="F169" s="230"/>
      <c r="G169" s="219">
        <v>36</v>
      </c>
      <c r="H169" s="153"/>
      <c r="I169" s="154">
        <f t="shared" si="11"/>
        <v>0</v>
      </c>
      <c r="J169" s="309"/>
    </row>
    <row r="170" spans="1:10" s="79" customFormat="1" ht="18" x14ac:dyDescent="0.2">
      <c r="A170" s="73"/>
      <c r="B170" s="74"/>
      <c r="C170" s="75">
        <v>5</v>
      </c>
      <c r="D170" s="76" t="s">
        <v>236</v>
      </c>
      <c r="E170" s="72" t="s">
        <v>56</v>
      </c>
      <c r="F170" s="230"/>
      <c r="G170" s="219">
        <v>70</v>
      </c>
      <c r="H170" s="153"/>
      <c r="I170" s="154">
        <f>G170*H170</f>
        <v>0</v>
      </c>
      <c r="J170" s="309"/>
    </row>
    <row r="171" spans="1:10" s="79" customFormat="1" x14ac:dyDescent="0.2">
      <c r="A171" s="87"/>
      <c r="B171" s="88"/>
      <c r="C171" s="82"/>
      <c r="D171" s="89"/>
      <c r="E171" s="84"/>
      <c r="F171" s="228"/>
      <c r="G171" s="221"/>
      <c r="H171" s="91"/>
      <c r="I171" s="78"/>
      <c r="J171" s="309"/>
    </row>
    <row r="172" spans="1:10" s="79" customFormat="1" ht="16.5" thickBot="1" x14ac:dyDescent="0.25">
      <c r="A172" s="87"/>
      <c r="B172" s="88"/>
      <c r="C172" s="82"/>
      <c r="D172" s="83" t="s">
        <v>20</v>
      </c>
      <c r="E172" s="84"/>
      <c r="F172" s="228"/>
      <c r="G172" s="221"/>
      <c r="H172" s="91"/>
      <c r="I172" s="93">
        <f>SUM(I166:I170)</f>
        <v>0</v>
      </c>
      <c r="J172" s="309"/>
    </row>
    <row r="173" spans="1:10" s="79" customFormat="1" x14ac:dyDescent="0.2">
      <c r="A173" s="87"/>
      <c r="B173" s="88"/>
      <c r="C173" s="82"/>
      <c r="D173" s="89"/>
      <c r="E173" s="84"/>
      <c r="F173" s="228"/>
      <c r="G173" s="221"/>
      <c r="H173" s="91"/>
      <c r="I173" s="94"/>
      <c r="J173" s="309"/>
    </row>
    <row r="174" spans="1:10" s="79" customFormat="1" ht="15.75" x14ac:dyDescent="0.2">
      <c r="A174" s="80">
        <v>9</v>
      </c>
      <c r="B174" s="81"/>
      <c r="C174" s="82"/>
      <c r="D174" s="83" t="s">
        <v>7</v>
      </c>
      <c r="E174" s="281"/>
      <c r="F174" s="282"/>
      <c r="G174" s="283"/>
      <c r="H174" s="284"/>
      <c r="I174" s="280"/>
      <c r="J174" s="309"/>
    </row>
    <row r="175" spans="1:10" s="79" customFormat="1" x14ac:dyDescent="0.2">
      <c r="A175" s="87"/>
      <c r="B175" s="88"/>
      <c r="C175" s="82"/>
      <c r="D175" s="89"/>
      <c r="E175" s="84"/>
      <c r="F175" s="228"/>
      <c r="G175" s="221"/>
      <c r="H175" s="91"/>
      <c r="I175" s="78"/>
      <c r="J175" s="309"/>
    </row>
    <row r="176" spans="1:10" s="79" customFormat="1" x14ac:dyDescent="0.2">
      <c r="A176" s="73"/>
      <c r="B176" s="191">
        <v>1</v>
      </c>
      <c r="C176" s="75"/>
      <c r="D176" s="76" t="s">
        <v>79</v>
      </c>
      <c r="E176" s="72"/>
      <c r="F176" s="230"/>
      <c r="G176" s="286"/>
      <c r="H176" s="153"/>
      <c r="I176" s="154"/>
      <c r="J176" s="309"/>
    </row>
    <row r="177" spans="1:11" s="79" customFormat="1" ht="30" x14ac:dyDescent="0.2">
      <c r="A177" s="73"/>
      <c r="B177" s="191"/>
      <c r="C177" s="75">
        <v>1</v>
      </c>
      <c r="D177" s="76" t="s">
        <v>172</v>
      </c>
      <c r="E177" s="72" t="s">
        <v>19</v>
      </c>
      <c r="F177" s="230"/>
      <c r="G177" s="219">
        <v>2</v>
      </c>
      <c r="H177" s="153"/>
      <c r="I177" s="154">
        <f t="shared" ref="I177:I207" si="12">G177*H177</f>
        <v>0</v>
      </c>
      <c r="J177" s="311"/>
    </row>
    <row r="178" spans="1:11" s="79" customFormat="1" ht="30" x14ac:dyDescent="0.2">
      <c r="A178" s="73"/>
      <c r="B178" s="191"/>
      <c r="C178" s="75">
        <v>2</v>
      </c>
      <c r="D178" s="76" t="s">
        <v>191</v>
      </c>
      <c r="E178" s="72" t="s">
        <v>19</v>
      </c>
      <c r="F178" s="230"/>
      <c r="G178" s="219">
        <v>2</v>
      </c>
      <c r="H178" s="153"/>
      <c r="I178" s="154">
        <f t="shared" si="12"/>
        <v>0</v>
      </c>
      <c r="J178" s="309"/>
    </row>
    <row r="179" spans="1:11" s="79" customFormat="1" ht="30" x14ac:dyDescent="0.2">
      <c r="A179" s="73"/>
      <c r="B179" s="191"/>
      <c r="C179" s="75">
        <v>3</v>
      </c>
      <c r="D179" s="76" t="s">
        <v>190</v>
      </c>
      <c r="E179" s="72" t="s">
        <v>162</v>
      </c>
      <c r="F179" s="230"/>
      <c r="G179" s="219">
        <v>5</v>
      </c>
      <c r="H179" s="153"/>
      <c r="I179" s="154">
        <f t="shared" si="12"/>
        <v>0</v>
      </c>
      <c r="J179" s="309"/>
    </row>
    <row r="180" spans="1:11" s="79" customFormat="1" x14ac:dyDescent="0.2">
      <c r="A180" s="73"/>
      <c r="B180" s="191"/>
      <c r="C180" s="75">
        <v>4</v>
      </c>
      <c r="D180" s="76" t="s">
        <v>178</v>
      </c>
      <c r="E180" s="72" t="s">
        <v>19</v>
      </c>
      <c r="F180" s="230"/>
      <c r="G180" s="219">
        <v>2</v>
      </c>
      <c r="H180" s="153"/>
      <c r="I180" s="154">
        <f t="shared" si="12"/>
        <v>0</v>
      </c>
      <c r="J180" s="309"/>
    </row>
    <row r="181" spans="1:11" s="79" customFormat="1" x14ac:dyDescent="0.2">
      <c r="A181" s="73"/>
      <c r="B181" s="191"/>
      <c r="C181" s="75">
        <v>5</v>
      </c>
      <c r="D181" s="76" t="s">
        <v>186</v>
      </c>
      <c r="E181" s="72" t="s">
        <v>19</v>
      </c>
      <c r="F181" s="230"/>
      <c r="G181" s="219">
        <v>6</v>
      </c>
      <c r="H181" s="153"/>
      <c r="I181" s="154">
        <f t="shared" si="12"/>
        <v>0</v>
      </c>
      <c r="J181" s="309"/>
    </row>
    <row r="182" spans="1:11" s="79" customFormat="1" x14ac:dyDescent="0.2">
      <c r="A182" s="73"/>
      <c r="B182" s="191"/>
      <c r="C182" s="75">
        <v>6</v>
      </c>
      <c r="D182" s="76" t="s">
        <v>177</v>
      </c>
      <c r="E182" s="72" t="s">
        <v>19</v>
      </c>
      <c r="F182" s="230"/>
      <c r="G182" s="219">
        <v>6</v>
      </c>
      <c r="H182" s="153"/>
      <c r="I182" s="154">
        <f t="shared" si="12"/>
        <v>0</v>
      </c>
      <c r="J182" s="309"/>
    </row>
    <row r="183" spans="1:11" s="79" customFormat="1" x14ac:dyDescent="0.2">
      <c r="A183" s="73"/>
      <c r="B183" s="191"/>
      <c r="C183" s="75">
        <v>7</v>
      </c>
      <c r="D183" s="76" t="s">
        <v>176</v>
      </c>
      <c r="E183" s="72" t="s">
        <v>19</v>
      </c>
      <c r="F183" s="230"/>
      <c r="G183" s="219">
        <v>3</v>
      </c>
      <c r="H183" s="153"/>
      <c r="I183" s="154">
        <f t="shared" si="12"/>
        <v>0</v>
      </c>
      <c r="J183" s="309"/>
      <c r="K183" s="309"/>
    </row>
    <row r="184" spans="1:11" s="79" customFormat="1" x14ac:dyDescent="0.2">
      <c r="A184" s="73"/>
      <c r="B184" s="191"/>
      <c r="C184" s="75">
        <v>8</v>
      </c>
      <c r="D184" s="76" t="s">
        <v>175</v>
      </c>
      <c r="E184" s="72" t="s">
        <v>19</v>
      </c>
      <c r="F184" s="230"/>
      <c r="G184" s="219">
        <v>11</v>
      </c>
      <c r="H184" s="153"/>
      <c r="I184" s="154">
        <f t="shared" si="12"/>
        <v>0</v>
      </c>
      <c r="J184" s="309"/>
      <c r="K184" s="309"/>
    </row>
    <row r="185" spans="1:11" s="79" customFormat="1" x14ac:dyDescent="0.2">
      <c r="A185" s="73"/>
      <c r="B185" s="191"/>
      <c r="C185" s="75">
        <v>9</v>
      </c>
      <c r="D185" s="76" t="s">
        <v>187</v>
      </c>
      <c r="E185" s="72" t="s">
        <v>19</v>
      </c>
      <c r="F185" s="230"/>
      <c r="G185" s="219">
        <v>1</v>
      </c>
      <c r="H185" s="153"/>
      <c r="I185" s="154">
        <f t="shared" si="12"/>
        <v>0</v>
      </c>
      <c r="J185" s="309"/>
    </row>
    <row r="186" spans="1:11" s="79" customFormat="1" x14ac:dyDescent="0.2">
      <c r="A186" s="73"/>
      <c r="B186" s="191"/>
      <c r="C186" s="75">
        <v>10</v>
      </c>
      <c r="D186" s="76" t="s">
        <v>252</v>
      </c>
      <c r="E186" s="72" t="s">
        <v>162</v>
      </c>
      <c r="F186" s="230"/>
      <c r="G186" s="219">
        <v>3</v>
      </c>
      <c r="H186" s="153"/>
      <c r="I186" s="154">
        <f t="shared" si="12"/>
        <v>0</v>
      </c>
      <c r="J186" s="309"/>
    </row>
    <row r="187" spans="1:11" s="79" customFormat="1" ht="30" x14ac:dyDescent="0.2">
      <c r="A187" s="73"/>
      <c r="B187" s="191"/>
      <c r="C187" s="75">
        <v>11</v>
      </c>
      <c r="D187" s="76" t="s">
        <v>192</v>
      </c>
      <c r="E187" s="72" t="s">
        <v>19</v>
      </c>
      <c r="F187" s="230"/>
      <c r="G187" s="219">
        <v>6</v>
      </c>
      <c r="H187" s="153"/>
      <c r="I187" s="154">
        <f t="shared" si="12"/>
        <v>0</v>
      </c>
      <c r="J187" s="309"/>
    </row>
    <row r="188" spans="1:11" s="79" customFormat="1" x14ac:dyDescent="0.2">
      <c r="A188" s="73"/>
      <c r="B188" s="191"/>
      <c r="C188" s="75">
        <v>12</v>
      </c>
      <c r="D188" s="76" t="s">
        <v>225</v>
      </c>
      <c r="E188" s="72" t="s">
        <v>162</v>
      </c>
      <c r="F188" s="230"/>
      <c r="G188" s="219">
        <v>3</v>
      </c>
      <c r="H188" s="153"/>
      <c r="I188" s="154">
        <f t="shared" si="12"/>
        <v>0</v>
      </c>
      <c r="J188" s="309"/>
    </row>
    <row r="189" spans="1:11" s="79" customFormat="1" ht="30" x14ac:dyDescent="0.2">
      <c r="A189" s="73"/>
      <c r="B189" s="191"/>
      <c r="C189" s="75">
        <v>13</v>
      </c>
      <c r="D189" s="76" t="s">
        <v>223</v>
      </c>
      <c r="E189" s="72" t="s">
        <v>162</v>
      </c>
      <c r="F189" s="230"/>
      <c r="G189" s="219">
        <v>5</v>
      </c>
      <c r="H189" s="153"/>
      <c r="I189" s="154">
        <f t="shared" si="12"/>
        <v>0</v>
      </c>
      <c r="J189" s="309"/>
    </row>
    <row r="190" spans="1:11" s="79" customFormat="1" ht="30" x14ac:dyDescent="0.2">
      <c r="A190" s="73"/>
      <c r="B190" s="191"/>
      <c r="C190" s="75">
        <v>14</v>
      </c>
      <c r="D190" s="76" t="s">
        <v>235</v>
      </c>
      <c r="E190" s="72" t="s">
        <v>162</v>
      </c>
      <c r="F190" s="230"/>
      <c r="G190" s="219">
        <v>14</v>
      </c>
      <c r="H190" s="153"/>
      <c r="I190" s="154">
        <f t="shared" si="12"/>
        <v>0</v>
      </c>
      <c r="J190" s="309"/>
    </row>
    <row r="191" spans="1:11" s="79" customFormat="1" ht="30" x14ac:dyDescent="0.2">
      <c r="A191" s="73"/>
      <c r="B191" s="191"/>
      <c r="C191" s="75">
        <v>15</v>
      </c>
      <c r="D191" s="76" t="s">
        <v>224</v>
      </c>
      <c r="E191" s="72" t="s">
        <v>162</v>
      </c>
      <c r="F191" s="230"/>
      <c r="G191" s="219">
        <v>6</v>
      </c>
      <c r="H191" s="153"/>
      <c r="I191" s="154">
        <f t="shared" si="12"/>
        <v>0</v>
      </c>
      <c r="J191" s="309"/>
    </row>
    <row r="192" spans="1:11" s="79" customFormat="1" x14ac:dyDescent="0.2">
      <c r="A192" s="73"/>
      <c r="B192" s="191"/>
      <c r="C192" s="75">
        <v>16</v>
      </c>
      <c r="D192" s="76" t="s">
        <v>180</v>
      </c>
      <c r="E192" s="72" t="s">
        <v>19</v>
      </c>
      <c r="F192" s="230"/>
      <c r="G192" s="219">
        <v>2</v>
      </c>
      <c r="H192" s="153"/>
      <c r="I192" s="154">
        <f t="shared" si="12"/>
        <v>0</v>
      </c>
      <c r="J192" s="309"/>
    </row>
    <row r="193" spans="1:10" s="79" customFormat="1" x14ac:dyDescent="0.2">
      <c r="A193" s="73"/>
      <c r="B193" s="191"/>
      <c r="C193" s="75">
        <v>17</v>
      </c>
      <c r="D193" s="76" t="s">
        <v>181</v>
      </c>
      <c r="E193" s="72" t="s">
        <v>19</v>
      </c>
      <c r="F193" s="230"/>
      <c r="G193" s="219">
        <v>11</v>
      </c>
      <c r="H193" s="153"/>
      <c r="I193" s="154">
        <f t="shared" si="12"/>
        <v>0</v>
      </c>
      <c r="J193" s="309"/>
    </row>
    <row r="194" spans="1:10" s="79" customFormat="1" x14ac:dyDescent="0.2">
      <c r="A194" s="73"/>
      <c r="B194" s="191"/>
      <c r="C194" s="75">
        <v>18</v>
      </c>
      <c r="D194" s="76" t="s">
        <v>182</v>
      </c>
      <c r="E194" s="72" t="s">
        <v>162</v>
      </c>
      <c r="F194" s="230"/>
      <c r="G194" s="219">
        <v>4</v>
      </c>
      <c r="H194" s="153"/>
      <c r="I194" s="154">
        <f t="shared" si="12"/>
        <v>0</v>
      </c>
      <c r="J194" s="309"/>
    </row>
    <row r="195" spans="1:10" s="79" customFormat="1" x14ac:dyDescent="0.2">
      <c r="A195" s="73"/>
      <c r="B195" s="191"/>
      <c r="C195" s="75">
        <v>19</v>
      </c>
      <c r="D195" s="76" t="s">
        <v>179</v>
      </c>
      <c r="E195" s="72" t="s">
        <v>162</v>
      </c>
      <c r="F195" s="230"/>
      <c r="G195" s="219">
        <v>2</v>
      </c>
      <c r="H195" s="153"/>
      <c r="I195" s="154">
        <f t="shared" si="12"/>
        <v>0</v>
      </c>
      <c r="J195" s="309"/>
    </row>
    <row r="196" spans="1:10" s="79" customFormat="1" x14ac:dyDescent="0.2">
      <c r="A196" s="73"/>
      <c r="B196" s="191"/>
      <c r="C196" s="75">
        <v>20</v>
      </c>
      <c r="D196" s="76" t="s">
        <v>183</v>
      </c>
      <c r="E196" s="72" t="s">
        <v>162</v>
      </c>
      <c r="F196" s="230"/>
      <c r="G196" s="219">
        <v>1</v>
      </c>
      <c r="H196" s="153"/>
      <c r="I196" s="154">
        <f t="shared" si="12"/>
        <v>0</v>
      </c>
      <c r="J196" s="309"/>
    </row>
    <row r="197" spans="1:10" s="79" customFormat="1" x14ac:dyDescent="0.2">
      <c r="A197" s="73"/>
      <c r="B197" s="191"/>
      <c r="C197" s="75">
        <v>21</v>
      </c>
      <c r="D197" s="76" t="s">
        <v>260</v>
      </c>
      <c r="E197" s="72" t="s">
        <v>162</v>
      </c>
      <c r="F197" s="230"/>
      <c r="G197" s="219">
        <v>2</v>
      </c>
      <c r="H197" s="153"/>
      <c r="I197" s="154">
        <f t="shared" si="12"/>
        <v>0</v>
      </c>
      <c r="J197" s="311"/>
    </row>
    <row r="198" spans="1:10" s="79" customFormat="1" x14ac:dyDescent="0.2">
      <c r="A198" s="73"/>
      <c r="B198" s="191"/>
      <c r="C198" s="75">
        <v>22</v>
      </c>
      <c r="D198" s="76" t="s">
        <v>173</v>
      </c>
      <c r="E198" s="72" t="s">
        <v>162</v>
      </c>
      <c r="F198" s="230"/>
      <c r="G198" s="219">
        <v>19</v>
      </c>
      <c r="H198" s="153"/>
      <c r="I198" s="154">
        <f t="shared" si="12"/>
        <v>0</v>
      </c>
      <c r="J198" s="309"/>
    </row>
    <row r="199" spans="1:10" s="79" customFormat="1" x14ac:dyDescent="0.2">
      <c r="A199" s="73"/>
      <c r="B199" s="191"/>
      <c r="C199" s="75">
        <v>23</v>
      </c>
      <c r="D199" s="76" t="s">
        <v>221</v>
      </c>
      <c r="E199" s="72" t="s">
        <v>162</v>
      </c>
      <c r="F199" s="230"/>
      <c r="G199" s="219">
        <v>3</v>
      </c>
      <c r="H199" s="153"/>
      <c r="I199" s="154">
        <f t="shared" si="12"/>
        <v>0</v>
      </c>
      <c r="J199" s="309"/>
    </row>
    <row r="200" spans="1:10" s="79" customFormat="1" x14ac:dyDescent="0.2">
      <c r="A200" s="73"/>
      <c r="B200" s="191"/>
      <c r="C200" s="75">
        <v>24</v>
      </c>
      <c r="D200" s="76" t="s">
        <v>188</v>
      </c>
      <c r="E200" s="72" t="s">
        <v>162</v>
      </c>
      <c r="F200" s="230"/>
      <c r="G200" s="219">
        <v>4</v>
      </c>
      <c r="H200" s="153"/>
      <c r="I200" s="154">
        <f t="shared" si="12"/>
        <v>0</v>
      </c>
      <c r="J200" s="309"/>
    </row>
    <row r="201" spans="1:10" s="79" customFormat="1" x14ac:dyDescent="0.2">
      <c r="A201" s="73"/>
      <c r="B201" s="191"/>
      <c r="C201" s="75">
        <v>25</v>
      </c>
      <c r="D201" s="76" t="s">
        <v>189</v>
      </c>
      <c r="E201" s="72" t="s">
        <v>162</v>
      </c>
      <c r="F201" s="230"/>
      <c r="G201" s="219">
        <v>7</v>
      </c>
      <c r="H201" s="153"/>
      <c r="I201" s="154">
        <f t="shared" si="12"/>
        <v>0</v>
      </c>
      <c r="J201" s="309"/>
    </row>
    <row r="202" spans="1:10" s="79" customFormat="1" x14ac:dyDescent="0.2">
      <c r="A202" s="73"/>
      <c r="B202" s="191"/>
      <c r="C202" s="75">
        <v>26</v>
      </c>
      <c r="D202" s="76" t="s">
        <v>219</v>
      </c>
      <c r="E202" s="72" t="s">
        <v>162</v>
      </c>
      <c r="F202" s="230"/>
      <c r="G202" s="219">
        <v>19</v>
      </c>
      <c r="H202" s="153"/>
      <c r="I202" s="154">
        <f t="shared" si="12"/>
        <v>0</v>
      </c>
      <c r="J202" s="309"/>
    </row>
    <row r="203" spans="1:10" s="79" customFormat="1" x14ac:dyDescent="0.2">
      <c r="A203" s="73"/>
      <c r="B203" s="191"/>
      <c r="C203" s="75">
        <v>27</v>
      </c>
      <c r="D203" s="76" t="s">
        <v>232</v>
      </c>
      <c r="E203" s="72" t="s">
        <v>162</v>
      </c>
      <c r="F203" s="230"/>
      <c r="G203" s="219">
        <v>6</v>
      </c>
      <c r="H203" s="153"/>
      <c r="I203" s="154">
        <f t="shared" si="12"/>
        <v>0</v>
      </c>
      <c r="J203" s="309"/>
    </row>
    <row r="204" spans="1:10" s="79" customFormat="1" x14ac:dyDescent="0.2">
      <c r="A204" s="297"/>
      <c r="B204" s="273"/>
      <c r="C204" s="274"/>
      <c r="D204" s="275"/>
      <c r="E204" s="276"/>
      <c r="F204" s="277"/>
      <c r="G204" s="296"/>
      <c r="H204" s="279"/>
      <c r="I204" s="280"/>
      <c r="J204" s="309"/>
    </row>
    <row r="205" spans="1:10" s="79" customFormat="1" x14ac:dyDescent="0.2">
      <c r="A205" s="73"/>
      <c r="B205" s="191">
        <v>2</v>
      </c>
      <c r="C205" s="75"/>
      <c r="D205" s="76" t="s">
        <v>161</v>
      </c>
      <c r="E205" s="72"/>
      <c r="F205" s="230"/>
      <c r="G205" s="286"/>
      <c r="H205" s="153"/>
      <c r="I205" s="154"/>
      <c r="J205" s="309"/>
    </row>
    <row r="206" spans="1:10" s="79" customFormat="1" x14ac:dyDescent="0.2">
      <c r="A206" s="73"/>
      <c r="B206" s="191"/>
      <c r="C206" s="75">
        <v>1</v>
      </c>
      <c r="D206" s="76" t="s">
        <v>169</v>
      </c>
      <c r="E206" s="72" t="s">
        <v>162</v>
      </c>
      <c r="F206" s="230"/>
      <c r="G206" s="219">
        <v>5</v>
      </c>
      <c r="H206" s="153"/>
      <c r="I206" s="154">
        <f>G206*H206</f>
        <v>0</v>
      </c>
      <c r="J206" s="309"/>
    </row>
    <row r="207" spans="1:10" s="79" customFormat="1" x14ac:dyDescent="0.2">
      <c r="A207" s="73"/>
      <c r="B207" s="191"/>
      <c r="C207" s="75">
        <v>2</v>
      </c>
      <c r="D207" s="76" t="s">
        <v>174</v>
      </c>
      <c r="E207" s="72" t="s">
        <v>162</v>
      </c>
      <c r="F207" s="230"/>
      <c r="G207" s="219">
        <v>6</v>
      </c>
      <c r="H207" s="153"/>
      <c r="I207" s="154">
        <f t="shared" si="12"/>
        <v>0</v>
      </c>
      <c r="J207" s="309"/>
    </row>
    <row r="208" spans="1:10" s="79" customFormat="1" ht="15.75" x14ac:dyDescent="0.2">
      <c r="A208" s="87"/>
      <c r="B208" s="88"/>
      <c r="C208" s="82"/>
      <c r="D208" s="275"/>
      <c r="E208" s="84"/>
      <c r="F208" s="228"/>
      <c r="G208" s="221"/>
      <c r="H208" s="91"/>
      <c r="I208" s="122"/>
      <c r="J208" s="309"/>
    </row>
    <row r="209" spans="1:10" s="79" customFormat="1" ht="15.75" thickBot="1" x14ac:dyDescent="0.25">
      <c r="A209" s="115"/>
      <c r="B209" s="116"/>
      <c r="C209" s="82"/>
      <c r="D209" s="89"/>
      <c r="E209" s="84"/>
      <c r="F209" s="228"/>
      <c r="G209" s="221"/>
      <c r="H209" s="91"/>
      <c r="I209" s="93">
        <f>SUM(I176:I207)</f>
        <v>0</v>
      </c>
      <c r="J209" s="309"/>
    </row>
    <row r="210" spans="1:10" s="79" customFormat="1" ht="15.75" x14ac:dyDescent="0.2">
      <c r="A210" s="115"/>
      <c r="B210" s="116"/>
      <c r="C210" s="82"/>
      <c r="D210" s="83" t="s">
        <v>14</v>
      </c>
      <c r="E210" s="84"/>
      <c r="F210" s="228"/>
      <c r="G210" s="221"/>
      <c r="H210" s="91"/>
      <c r="I210" s="92"/>
      <c r="J210" s="309"/>
    </row>
    <row r="211" spans="1:10" s="79" customFormat="1" ht="15.75" x14ac:dyDescent="0.2">
      <c r="A211" s="250">
        <v>10</v>
      </c>
      <c r="B211" s="116"/>
      <c r="C211" s="82"/>
      <c r="D211" s="83"/>
      <c r="E211" s="84"/>
      <c r="F211" s="228"/>
      <c r="G211" s="221"/>
      <c r="H211" s="91"/>
      <c r="I211" s="92"/>
      <c r="J211" s="309"/>
    </row>
    <row r="212" spans="1:10" s="79" customFormat="1" ht="15.75" x14ac:dyDescent="0.2">
      <c r="A212" s="115"/>
      <c r="B212" s="116"/>
      <c r="C212" s="82"/>
      <c r="D212" s="155" t="s">
        <v>135</v>
      </c>
      <c r="E212" s="84"/>
      <c r="F212" s="228"/>
      <c r="G212" s="221"/>
      <c r="H212" s="91"/>
      <c r="I212" s="92"/>
      <c r="J212" s="309"/>
    </row>
    <row r="213" spans="1:10" s="79" customFormat="1" x14ac:dyDescent="0.2">
      <c r="A213" s="115">
        <v>10</v>
      </c>
      <c r="B213" s="116">
        <v>1</v>
      </c>
      <c r="C213" s="82"/>
      <c r="D213" s="89" t="s">
        <v>136</v>
      </c>
      <c r="E213" s="84"/>
      <c r="F213" s="228"/>
      <c r="G213" s="221"/>
      <c r="H213" s="91"/>
      <c r="I213" s="92"/>
      <c r="J213" s="309"/>
    </row>
    <row r="214" spans="1:10" s="79" customFormat="1" ht="15.75" x14ac:dyDescent="0.2">
      <c r="A214" s="115"/>
      <c r="B214" s="116"/>
      <c r="C214" s="82"/>
      <c r="D214" s="83"/>
      <c r="E214" s="84"/>
      <c r="F214" s="228"/>
      <c r="G214" s="221"/>
      <c r="H214" s="91"/>
      <c r="I214" s="92"/>
      <c r="J214" s="309"/>
    </row>
    <row r="215" spans="1:10" s="79" customFormat="1" ht="45" x14ac:dyDescent="0.2">
      <c r="A215" s="285"/>
      <c r="B215" s="255"/>
      <c r="C215" s="254">
        <v>1</v>
      </c>
      <c r="D215" s="253" t="s">
        <v>137</v>
      </c>
      <c r="E215" s="152" t="s">
        <v>17</v>
      </c>
      <c r="F215" s="229" t="s">
        <v>49</v>
      </c>
      <c r="G215" s="252">
        <v>300</v>
      </c>
      <c r="H215" s="251"/>
      <c r="I215" s="257">
        <f>H215*G215</f>
        <v>0</v>
      </c>
      <c r="J215" s="309"/>
    </row>
    <row r="216" spans="1:10" s="79" customFormat="1" ht="30" x14ac:dyDescent="0.2">
      <c r="A216" s="285"/>
      <c r="B216" s="255"/>
      <c r="C216" s="254">
        <v>2</v>
      </c>
      <c r="D216" s="260" t="s">
        <v>155</v>
      </c>
      <c r="E216" s="152" t="s">
        <v>17</v>
      </c>
      <c r="F216" s="229" t="s">
        <v>49</v>
      </c>
      <c r="G216" s="252">
        <v>300</v>
      </c>
      <c r="H216" s="251"/>
      <c r="I216" s="257">
        <f>H216*G216</f>
        <v>0</v>
      </c>
      <c r="J216" s="309"/>
    </row>
    <row r="217" spans="1:10" s="79" customFormat="1" x14ac:dyDescent="0.2">
      <c r="A217" s="256"/>
      <c r="B217" s="255"/>
      <c r="C217" s="254">
        <v>3</v>
      </c>
      <c r="D217" s="151" t="s">
        <v>146</v>
      </c>
      <c r="E217" s="152" t="s">
        <v>17</v>
      </c>
      <c r="F217" s="229"/>
      <c r="G217" s="252">
        <v>10</v>
      </c>
      <c r="H217" s="251"/>
      <c r="I217" s="257">
        <f>H217*G217</f>
        <v>0</v>
      </c>
      <c r="J217" s="309"/>
    </row>
    <row r="218" spans="1:10" s="79" customFormat="1" ht="15.75" x14ac:dyDescent="0.2">
      <c r="A218" s="115"/>
      <c r="B218" s="116"/>
      <c r="C218" s="82"/>
      <c r="D218" s="83"/>
      <c r="E218" s="84"/>
      <c r="F218" s="228"/>
      <c r="G218" s="221"/>
      <c r="H218" s="91"/>
      <c r="I218" s="92"/>
      <c r="J218" s="309"/>
    </row>
    <row r="219" spans="1:10" s="79" customFormat="1" ht="16.5" thickBot="1" x14ac:dyDescent="0.25">
      <c r="A219" s="115"/>
      <c r="B219" s="116"/>
      <c r="C219" s="82"/>
      <c r="D219" s="83" t="s">
        <v>14</v>
      </c>
      <c r="E219" s="84"/>
      <c r="F219" s="228"/>
      <c r="G219" s="221"/>
      <c r="H219" s="91"/>
      <c r="I219" s="258">
        <f>SUM(I215:I218)</f>
        <v>0</v>
      </c>
      <c r="J219" s="309"/>
    </row>
    <row r="220" spans="1:10" s="79" customFormat="1" ht="15.75" x14ac:dyDescent="0.2">
      <c r="A220" s="87"/>
      <c r="B220" s="88"/>
      <c r="C220" s="82"/>
      <c r="D220" s="89"/>
      <c r="E220" s="84"/>
      <c r="F220" s="228"/>
      <c r="G220" s="221"/>
      <c r="H220" s="91"/>
      <c r="I220" s="259"/>
      <c r="J220" s="309"/>
    </row>
    <row r="221" spans="1:10" s="79" customFormat="1" ht="15.75" x14ac:dyDescent="0.2">
      <c r="A221" s="80">
        <v>11</v>
      </c>
      <c r="B221" s="81"/>
      <c r="C221" s="82"/>
      <c r="D221" s="83" t="s">
        <v>8</v>
      </c>
      <c r="E221" s="119"/>
      <c r="F221" s="228"/>
      <c r="G221" s="221"/>
      <c r="H221" s="91"/>
      <c r="I221" s="78"/>
      <c r="J221" s="309"/>
    </row>
    <row r="222" spans="1:10" s="79" customFormat="1" ht="15.75" x14ac:dyDescent="0.2">
      <c r="A222" s="80"/>
      <c r="B222" s="81"/>
      <c r="C222" s="82"/>
      <c r="D222" s="83"/>
      <c r="E222" s="119"/>
      <c r="F222" s="228"/>
      <c r="G222" s="221"/>
      <c r="H222" s="91"/>
      <c r="I222" s="94"/>
      <c r="J222" s="309"/>
    </row>
    <row r="223" spans="1:10" s="79" customFormat="1" ht="15.75" x14ac:dyDescent="0.2">
      <c r="A223" s="112"/>
      <c r="B223" s="74">
        <v>1</v>
      </c>
      <c r="C223" s="113"/>
      <c r="D223" s="76" t="s">
        <v>80</v>
      </c>
      <c r="E223" s="72" t="s">
        <v>24</v>
      </c>
      <c r="F223" s="230" t="s">
        <v>49</v>
      </c>
      <c r="G223" s="219">
        <v>25</v>
      </c>
      <c r="H223" s="153"/>
      <c r="I223" s="154">
        <f t="shared" ref="I223:I253" si="13">G223*H223</f>
        <v>0</v>
      </c>
      <c r="J223" s="309"/>
    </row>
    <row r="224" spans="1:10" s="79" customFormat="1" ht="15.75" x14ac:dyDescent="0.2">
      <c r="A224" s="112"/>
      <c r="B224" s="74">
        <v>2</v>
      </c>
      <c r="C224" s="113"/>
      <c r="D224" s="76" t="s">
        <v>25</v>
      </c>
      <c r="E224" s="72" t="s">
        <v>24</v>
      </c>
      <c r="F224" s="230" t="s">
        <v>49</v>
      </c>
      <c r="G224" s="219">
        <v>25</v>
      </c>
      <c r="H224" s="153"/>
      <c r="I224" s="154">
        <f t="shared" si="13"/>
        <v>0</v>
      </c>
      <c r="J224" s="309"/>
    </row>
    <row r="225" spans="1:10" s="79" customFormat="1" x14ac:dyDescent="0.2">
      <c r="A225" s="73"/>
      <c r="B225" s="74">
        <v>3</v>
      </c>
      <c r="C225" s="113"/>
      <c r="D225" s="76" t="s">
        <v>75</v>
      </c>
      <c r="E225" s="72" t="s">
        <v>24</v>
      </c>
      <c r="F225" s="230" t="s">
        <v>49</v>
      </c>
      <c r="G225" s="219">
        <v>25</v>
      </c>
      <c r="H225" s="153"/>
      <c r="I225" s="154">
        <f t="shared" si="13"/>
        <v>0</v>
      </c>
      <c r="J225" s="309"/>
    </row>
    <row r="226" spans="1:10" s="79" customFormat="1" x14ac:dyDescent="0.2">
      <c r="A226" s="73"/>
      <c r="B226" s="74">
        <v>4</v>
      </c>
      <c r="C226" s="113"/>
      <c r="D226" s="76" t="s">
        <v>70</v>
      </c>
      <c r="E226" s="72" t="s">
        <v>24</v>
      </c>
      <c r="F226" s="230" t="s">
        <v>49</v>
      </c>
      <c r="G226" s="219">
        <v>25</v>
      </c>
      <c r="H226" s="153"/>
      <c r="I226" s="154">
        <f t="shared" si="13"/>
        <v>0</v>
      </c>
      <c r="J226" s="309"/>
    </row>
    <row r="227" spans="1:10" s="79" customFormat="1" ht="20.25" customHeight="1" x14ac:dyDescent="0.2">
      <c r="A227" s="73"/>
      <c r="B227" s="74">
        <v>5</v>
      </c>
      <c r="C227" s="113"/>
      <c r="D227" s="76" t="s">
        <v>71</v>
      </c>
      <c r="E227" s="72" t="s">
        <v>24</v>
      </c>
      <c r="F227" s="230" t="s">
        <v>49</v>
      </c>
      <c r="G227" s="219">
        <v>25</v>
      </c>
      <c r="H227" s="153"/>
      <c r="I227" s="154">
        <f t="shared" si="13"/>
        <v>0</v>
      </c>
      <c r="J227" s="309"/>
    </row>
    <row r="228" spans="1:10" s="79" customFormat="1" x14ac:dyDescent="0.2">
      <c r="A228" s="73"/>
      <c r="B228" s="74">
        <v>6</v>
      </c>
      <c r="C228" s="113"/>
      <c r="D228" s="76" t="s">
        <v>72</v>
      </c>
      <c r="E228" s="72" t="s">
        <v>24</v>
      </c>
      <c r="F228" s="230" t="s">
        <v>49</v>
      </c>
      <c r="G228" s="219">
        <v>25</v>
      </c>
      <c r="H228" s="153"/>
      <c r="I228" s="154">
        <f t="shared" si="13"/>
        <v>0</v>
      </c>
      <c r="J228" s="309"/>
    </row>
    <row r="229" spans="1:10" s="79" customFormat="1" x14ac:dyDescent="0.2">
      <c r="A229" s="73"/>
      <c r="B229" s="74">
        <v>7</v>
      </c>
      <c r="C229" s="113"/>
      <c r="D229" s="76" t="s">
        <v>73</v>
      </c>
      <c r="E229" s="72" t="s">
        <v>24</v>
      </c>
      <c r="F229" s="230" t="s">
        <v>49</v>
      </c>
      <c r="G229" s="219">
        <v>25</v>
      </c>
      <c r="H229" s="153"/>
      <c r="I229" s="154">
        <f t="shared" si="13"/>
        <v>0</v>
      </c>
      <c r="J229" s="309"/>
    </row>
    <row r="230" spans="1:10" s="79" customFormat="1" x14ac:dyDescent="0.2">
      <c r="A230" s="73"/>
      <c r="B230" s="74">
        <v>8</v>
      </c>
      <c r="C230" s="113"/>
      <c r="D230" s="76" t="s">
        <v>74</v>
      </c>
      <c r="E230" s="72" t="s">
        <v>24</v>
      </c>
      <c r="F230" s="230" t="s">
        <v>49</v>
      </c>
      <c r="G230" s="219">
        <v>25</v>
      </c>
      <c r="H230" s="153"/>
      <c r="I230" s="154">
        <f t="shared" si="13"/>
        <v>0</v>
      </c>
      <c r="J230" s="309"/>
    </row>
    <row r="231" spans="1:10" s="79" customFormat="1" x14ac:dyDescent="0.2">
      <c r="A231" s="73"/>
      <c r="B231" s="74">
        <v>9</v>
      </c>
      <c r="C231" s="113"/>
      <c r="D231" s="76" t="s">
        <v>26</v>
      </c>
      <c r="E231" s="72" t="s">
        <v>19</v>
      </c>
      <c r="F231" s="230" t="s">
        <v>49</v>
      </c>
      <c r="G231" s="219">
        <v>50</v>
      </c>
      <c r="H231" s="153"/>
      <c r="I231" s="154">
        <f t="shared" si="13"/>
        <v>0</v>
      </c>
      <c r="J231" s="309"/>
    </row>
    <row r="232" spans="1:10" s="79" customFormat="1" x14ac:dyDescent="0.2">
      <c r="A232" s="73"/>
      <c r="B232" s="74">
        <v>10</v>
      </c>
      <c r="C232" s="113"/>
      <c r="D232" s="76" t="s">
        <v>27</v>
      </c>
      <c r="E232" s="126" t="s">
        <v>78</v>
      </c>
      <c r="F232" s="230" t="s">
        <v>49</v>
      </c>
      <c r="G232" s="219">
        <f>+G231*30</f>
        <v>1500</v>
      </c>
      <c r="H232" s="153"/>
      <c r="I232" s="154">
        <f t="shared" si="13"/>
        <v>0</v>
      </c>
      <c r="J232" s="309"/>
    </row>
    <row r="233" spans="1:10" s="79" customFormat="1" ht="45" x14ac:dyDescent="0.2">
      <c r="A233" s="73"/>
      <c r="B233" s="74">
        <v>11</v>
      </c>
      <c r="C233" s="75"/>
      <c r="D233" s="76" t="s">
        <v>143</v>
      </c>
      <c r="E233" s="72" t="s">
        <v>19</v>
      </c>
      <c r="F233" s="230" t="s">
        <v>49</v>
      </c>
      <c r="G233" s="219">
        <v>10</v>
      </c>
      <c r="H233" s="153"/>
      <c r="I233" s="154">
        <f t="shared" si="13"/>
        <v>0</v>
      </c>
      <c r="J233" s="309"/>
    </row>
    <row r="234" spans="1:10" s="79" customFormat="1" x14ac:dyDescent="0.2">
      <c r="A234" s="73"/>
      <c r="B234" s="74">
        <v>12</v>
      </c>
      <c r="C234" s="75"/>
      <c r="D234" s="262" t="s">
        <v>138</v>
      </c>
      <c r="E234" s="263" t="s">
        <v>139</v>
      </c>
      <c r="F234" s="230" t="s">
        <v>49</v>
      </c>
      <c r="G234" s="219">
        <v>5</v>
      </c>
      <c r="H234" s="153"/>
      <c r="I234" s="154">
        <f t="shared" si="13"/>
        <v>0</v>
      </c>
      <c r="J234" s="309"/>
    </row>
    <row r="235" spans="1:10" s="79" customFormat="1" x14ac:dyDescent="0.2">
      <c r="A235" s="73"/>
      <c r="B235" s="74">
        <v>13</v>
      </c>
      <c r="C235" s="75"/>
      <c r="D235" s="262" t="s">
        <v>140</v>
      </c>
      <c r="E235" s="261" t="s">
        <v>19</v>
      </c>
      <c r="F235" s="230" t="s">
        <v>49</v>
      </c>
      <c r="G235" s="219">
        <v>3</v>
      </c>
      <c r="H235" s="153"/>
      <c r="I235" s="154">
        <f t="shared" si="13"/>
        <v>0</v>
      </c>
      <c r="J235" s="309"/>
    </row>
    <row r="236" spans="1:10" s="79" customFormat="1" x14ac:dyDescent="0.2">
      <c r="A236" s="73"/>
      <c r="B236" s="74">
        <v>14</v>
      </c>
      <c r="C236" s="75"/>
      <c r="D236" s="262" t="s">
        <v>141</v>
      </c>
      <c r="E236" s="261" t="s">
        <v>19</v>
      </c>
      <c r="F236" s="230" t="s">
        <v>49</v>
      </c>
      <c r="G236" s="219">
        <v>3</v>
      </c>
      <c r="H236" s="153"/>
      <c r="I236" s="154">
        <f t="shared" si="13"/>
        <v>0</v>
      </c>
      <c r="J236" s="309"/>
    </row>
    <row r="237" spans="1:10" s="79" customFormat="1" ht="30" x14ac:dyDescent="0.2">
      <c r="A237" s="73"/>
      <c r="B237" s="74">
        <v>15</v>
      </c>
      <c r="C237" s="75"/>
      <c r="D237" s="262" t="s">
        <v>142</v>
      </c>
      <c r="E237" s="261" t="s">
        <v>139</v>
      </c>
      <c r="F237" s="230" t="s">
        <v>49</v>
      </c>
      <c r="G237" s="219">
        <v>8</v>
      </c>
      <c r="H237" s="153"/>
      <c r="I237" s="154">
        <f t="shared" si="13"/>
        <v>0</v>
      </c>
      <c r="J237" s="309"/>
    </row>
    <row r="238" spans="1:10" s="79" customFormat="1" x14ac:dyDescent="0.2">
      <c r="A238" s="73"/>
      <c r="B238" s="74">
        <v>16</v>
      </c>
      <c r="C238" s="75"/>
      <c r="D238" s="76" t="s">
        <v>64</v>
      </c>
      <c r="E238" s="72"/>
      <c r="F238" s="230"/>
      <c r="G238" s="219"/>
      <c r="H238" s="153"/>
      <c r="I238" s="154"/>
      <c r="J238" s="309"/>
    </row>
    <row r="239" spans="1:10" s="79" customFormat="1" ht="18" x14ac:dyDescent="0.2">
      <c r="A239" s="73"/>
      <c r="B239" s="74"/>
      <c r="C239" s="75">
        <v>1</v>
      </c>
      <c r="D239" s="76" t="s">
        <v>67</v>
      </c>
      <c r="E239" s="72" t="s">
        <v>56</v>
      </c>
      <c r="F239" s="230" t="s">
        <v>49</v>
      </c>
      <c r="G239" s="219">
        <v>500</v>
      </c>
      <c r="H239" s="153"/>
      <c r="I239" s="154">
        <f t="shared" si="13"/>
        <v>0</v>
      </c>
      <c r="J239" s="309"/>
    </row>
    <row r="240" spans="1:10" s="79" customFormat="1" ht="18" x14ac:dyDescent="0.2">
      <c r="A240" s="73"/>
      <c r="B240" s="74"/>
      <c r="C240" s="75">
        <v>2</v>
      </c>
      <c r="D240" s="76" t="s">
        <v>68</v>
      </c>
      <c r="E240" s="72" t="s">
        <v>56</v>
      </c>
      <c r="F240" s="230" t="s">
        <v>49</v>
      </c>
      <c r="G240" s="219">
        <v>500</v>
      </c>
      <c r="H240" s="153"/>
      <c r="I240" s="154">
        <f t="shared" si="13"/>
        <v>0</v>
      </c>
      <c r="J240" s="309"/>
    </row>
    <row r="241" spans="1:10" s="79" customFormat="1" ht="18" x14ac:dyDescent="0.2">
      <c r="A241" s="73"/>
      <c r="B241" s="74"/>
      <c r="C241" s="75">
        <v>3</v>
      </c>
      <c r="D241" s="76" t="s">
        <v>69</v>
      </c>
      <c r="E241" s="72" t="s">
        <v>56</v>
      </c>
      <c r="F241" s="230" t="s">
        <v>49</v>
      </c>
      <c r="G241" s="219">
        <v>150</v>
      </c>
      <c r="H241" s="153"/>
      <c r="I241" s="154">
        <f t="shared" si="13"/>
        <v>0</v>
      </c>
      <c r="J241" s="309"/>
    </row>
    <row r="242" spans="1:10" s="79" customFormat="1" ht="18" x14ac:dyDescent="0.2">
      <c r="A242" s="73"/>
      <c r="B242" s="74"/>
      <c r="C242" s="75">
        <v>4</v>
      </c>
      <c r="D242" s="76" t="s">
        <v>50</v>
      </c>
      <c r="E242" s="72" t="s">
        <v>56</v>
      </c>
      <c r="F242" s="230" t="s">
        <v>49</v>
      </c>
      <c r="G242" s="219">
        <v>150</v>
      </c>
      <c r="H242" s="153"/>
      <c r="I242" s="154">
        <f t="shared" si="13"/>
        <v>0</v>
      </c>
      <c r="J242" s="309"/>
    </row>
    <row r="243" spans="1:10" s="79" customFormat="1" ht="18" x14ac:dyDescent="0.2">
      <c r="A243" s="73"/>
      <c r="B243" s="74"/>
      <c r="C243" s="75">
        <v>5</v>
      </c>
      <c r="D243" s="76" t="s">
        <v>28</v>
      </c>
      <c r="E243" s="72" t="s">
        <v>56</v>
      </c>
      <c r="F243" s="230" t="s">
        <v>49</v>
      </c>
      <c r="G243" s="219">
        <v>150</v>
      </c>
      <c r="H243" s="153"/>
      <c r="I243" s="154">
        <f t="shared" si="13"/>
        <v>0</v>
      </c>
      <c r="J243" s="309"/>
    </row>
    <row r="244" spans="1:10" s="79" customFormat="1" ht="18" x14ac:dyDescent="0.2">
      <c r="A244" s="73"/>
      <c r="B244" s="74"/>
      <c r="C244" s="75">
        <v>6</v>
      </c>
      <c r="D244" s="76" t="s">
        <v>51</v>
      </c>
      <c r="E244" s="72" t="s">
        <v>56</v>
      </c>
      <c r="F244" s="230" t="s">
        <v>49</v>
      </c>
      <c r="G244" s="219">
        <v>150</v>
      </c>
      <c r="H244" s="153"/>
      <c r="I244" s="154">
        <f t="shared" si="13"/>
        <v>0</v>
      </c>
      <c r="J244" s="309"/>
    </row>
    <row r="245" spans="1:10" s="79" customFormat="1" ht="30" x14ac:dyDescent="0.2">
      <c r="A245" s="73"/>
      <c r="B245" s="74">
        <v>17</v>
      </c>
      <c r="C245" s="75"/>
      <c r="D245" s="76" t="s">
        <v>90</v>
      </c>
      <c r="E245" s="72" t="s">
        <v>18</v>
      </c>
      <c r="F245" s="230" t="s">
        <v>49</v>
      </c>
      <c r="G245" s="219">
        <v>150</v>
      </c>
      <c r="H245" s="153"/>
      <c r="I245" s="154">
        <f t="shared" si="13"/>
        <v>0</v>
      </c>
      <c r="J245" s="309"/>
    </row>
    <row r="246" spans="1:10" s="79" customFormat="1" ht="30" x14ac:dyDescent="0.2">
      <c r="A246" s="96"/>
      <c r="B246" s="74">
        <v>18</v>
      </c>
      <c r="C246" s="97"/>
      <c r="D246" s="98" t="s">
        <v>228</v>
      </c>
      <c r="E246" s="72" t="s">
        <v>56</v>
      </c>
      <c r="F246" s="234" t="s">
        <v>49</v>
      </c>
      <c r="G246" s="219">
        <v>100</v>
      </c>
      <c r="H246" s="153"/>
      <c r="I246" s="154">
        <f t="shared" si="13"/>
        <v>0</v>
      </c>
      <c r="J246" s="309"/>
    </row>
    <row r="247" spans="1:10" s="79" customFormat="1" x14ac:dyDescent="0.2">
      <c r="A247" s="96"/>
      <c r="B247" s="74">
        <v>19</v>
      </c>
      <c r="C247" s="97"/>
      <c r="D247" s="98" t="s">
        <v>87</v>
      </c>
      <c r="E247" s="99" t="s">
        <v>19</v>
      </c>
      <c r="F247" s="234" t="s">
        <v>49</v>
      </c>
      <c r="G247" s="219">
        <v>5</v>
      </c>
      <c r="H247" s="153"/>
      <c r="I247" s="154">
        <f t="shared" si="13"/>
        <v>0</v>
      </c>
      <c r="J247" s="309"/>
    </row>
    <row r="248" spans="1:10" s="79" customFormat="1" x14ac:dyDescent="0.2">
      <c r="A248" s="96"/>
      <c r="B248" s="74">
        <v>20</v>
      </c>
      <c r="C248" s="97"/>
      <c r="D248" s="98" t="s">
        <v>84</v>
      </c>
      <c r="E248" s="99" t="s">
        <v>114</v>
      </c>
      <c r="F248" s="234" t="s">
        <v>49</v>
      </c>
      <c r="G248" s="219">
        <v>50</v>
      </c>
      <c r="H248" s="153"/>
      <c r="I248" s="154">
        <f t="shared" si="13"/>
        <v>0</v>
      </c>
      <c r="J248" s="309"/>
    </row>
    <row r="249" spans="1:10" s="111" customFormat="1" x14ac:dyDescent="0.2">
      <c r="A249" s="96"/>
      <c r="B249" s="74">
        <v>21</v>
      </c>
      <c r="C249" s="97"/>
      <c r="D249" s="98" t="s">
        <v>85</v>
      </c>
      <c r="E249" s="99" t="s">
        <v>19</v>
      </c>
      <c r="F249" s="234" t="s">
        <v>49</v>
      </c>
      <c r="G249" s="219">
        <v>5</v>
      </c>
      <c r="H249" s="153"/>
      <c r="I249" s="154">
        <f t="shared" si="13"/>
        <v>0</v>
      </c>
      <c r="J249" s="309"/>
    </row>
    <row r="250" spans="1:10" s="79" customFormat="1" x14ac:dyDescent="0.2">
      <c r="A250" s="96"/>
      <c r="B250" s="74">
        <v>22</v>
      </c>
      <c r="C250" s="97"/>
      <c r="D250" s="98" t="s">
        <v>86</v>
      </c>
      <c r="E250" s="99" t="s">
        <v>19</v>
      </c>
      <c r="F250" s="234" t="s">
        <v>49</v>
      </c>
      <c r="G250" s="219">
        <v>5</v>
      </c>
      <c r="H250" s="153"/>
      <c r="I250" s="154">
        <f t="shared" si="13"/>
        <v>0</v>
      </c>
      <c r="J250" s="309"/>
    </row>
    <row r="251" spans="1:10" s="79" customFormat="1" x14ac:dyDescent="0.2">
      <c r="A251" s="96"/>
      <c r="B251" s="74">
        <v>23</v>
      </c>
      <c r="C251" s="97"/>
      <c r="D251" s="98" t="s">
        <v>88</v>
      </c>
      <c r="E251" s="99" t="s">
        <v>19</v>
      </c>
      <c r="F251" s="234" t="s">
        <v>49</v>
      </c>
      <c r="G251" s="219">
        <v>5</v>
      </c>
      <c r="H251" s="153"/>
      <c r="I251" s="154">
        <f t="shared" si="13"/>
        <v>0</v>
      </c>
      <c r="J251" s="309"/>
    </row>
    <row r="252" spans="1:10" s="136" customFormat="1" x14ac:dyDescent="0.2">
      <c r="A252" s="96"/>
      <c r="B252" s="74">
        <v>24</v>
      </c>
      <c r="C252" s="97"/>
      <c r="D252" s="98" t="s">
        <v>89</v>
      </c>
      <c r="E252" s="99" t="s">
        <v>19</v>
      </c>
      <c r="F252" s="234" t="s">
        <v>49</v>
      </c>
      <c r="G252" s="219">
        <v>5</v>
      </c>
      <c r="H252" s="153"/>
      <c r="I252" s="154">
        <f t="shared" si="13"/>
        <v>0</v>
      </c>
      <c r="J252" s="309"/>
    </row>
    <row r="253" spans="1:10" s="136" customFormat="1" x14ac:dyDescent="0.2">
      <c r="A253" s="304"/>
      <c r="B253" s="305">
        <v>25</v>
      </c>
      <c r="C253" s="306"/>
      <c r="D253" s="98" t="s">
        <v>222</v>
      </c>
      <c r="E253" s="99" t="s">
        <v>162</v>
      </c>
      <c r="F253" s="234" t="s">
        <v>49</v>
      </c>
      <c r="G253" s="299">
        <v>10</v>
      </c>
      <c r="H253" s="303"/>
      <c r="I253" s="154">
        <f t="shared" si="13"/>
        <v>0</v>
      </c>
      <c r="J253" s="309"/>
    </row>
    <row r="254" spans="1:10" s="308" customFormat="1" x14ac:dyDescent="0.2">
      <c r="A254" s="156"/>
      <c r="B254" s="157"/>
      <c r="C254" s="158"/>
      <c r="D254" s="159"/>
      <c r="E254" s="160"/>
      <c r="F254" s="235"/>
      <c r="G254" s="307"/>
      <c r="H254" s="161"/>
      <c r="I254" s="92"/>
      <c r="J254" s="309"/>
    </row>
    <row r="255" spans="1:10" s="2" customFormat="1" ht="16.5" thickBot="1" x14ac:dyDescent="0.25">
      <c r="A255" s="100"/>
      <c r="B255" s="101"/>
      <c r="C255" s="102"/>
      <c r="D255" s="127" t="s">
        <v>20</v>
      </c>
      <c r="E255" s="104"/>
      <c r="F255" s="236"/>
      <c r="G255" s="225"/>
      <c r="H255" s="128"/>
      <c r="I255" s="93">
        <f>SUM(I223:I253)</f>
        <v>0</v>
      </c>
      <c r="J255" s="309"/>
    </row>
    <row r="256" spans="1:10" s="2" customFormat="1" ht="16.5" thickBot="1" x14ac:dyDescent="0.25">
      <c r="A256" s="129"/>
      <c r="B256" s="130"/>
      <c r="C256" s="131"/>
      <c r="D256" s="132"/>
      <c r="E256" s="133"/>
      <c r="F256" s="237"/>
      <c r="G256" s="226"/>
      <c r="H256" s="134"/>
      <c r="I256" s="135"/>
      <c r="J256" s="309"/>
    </row>
    <row r="257" spans="1:10" s="2" customFormat="1" x14ac:dyDescent="0.2">
      <c r="A257" s="136"/>
      <c r="B257" s="136"/>
      <c r="C257" s="136"/>
      <c r="D257" s="137"/>
      <c r="E257" s="136"/>
      <c r="F257" s="238"/>
      <c r="G257" s="138"/>
      <c r="H257" s="139"/>
      <c r="I257" s="140"/>
      <c r="J257" s="309"/>
    </row>
    <row r="258" spans="1:10" s="2" customFormat="1" x14ac:dyDescent="0.2">
      <c r="A258" s="141"/>
      <c r="B258" s="136"/>
      <c r="C258" s="136"/>
      <c r="D258" s="137"/>
      <c r="E258" s="136"/>
      <c r="F258" s="238"/>
      <c r="G258" s="138"/>
      <c r="H258" s="139"/>
      <c r="I258" s="140"/>
      <c r="J258" s="309"/>
    </row>
    <row r="259" spans="1:10" s="2" customFormat="1" x14ac:dyDescent="0.2">
      <c r="D259" s="5"/>
      <c r="F259" s="239"/>
      <c r="G259" s="6"/>
      <c r="H259" s="7"/>
      <c r="I259" s="8"/>
      <c r="J259" s="309"/>
    </row>
    <row r="260" spans="1:10" s="2" customFormat="1" x14ac:dyDescent="0.2">
      <c r="D260" s="5"/>
      <c r="F260" s="239"/>
      <c r="G260" s="6"/>
      <c r="H260" s="7"/>
      <c r="I260" s="8"/>
      <c r="J260" s="309"/>
    </row>
    <row r="261" spans="1:10" s="2" customFormat="1" x14ac:dyDescent="0.2">
      <c r="D261" s="5"/>
      <c r="F261" s="239"/>
      <c r="G261" s="6"/>
      <c r="H261" s="7"/>
      <c r="I261" s="8"/>
      <c r="J261" s="309"/>
    </row>
    <row r="262" spans="1:10" s="2" customFormat="1" x14ac:dyDescent="0.2">
      <c r="D262" s="5"/>
      <c r="F262" s="239"/>
      <c r="G262" s="6"/>
      <c r="H262" s="7"/>
      <c r="I262" s="8"/>
      <c r="J262" s="309"/>
    </row>
    <row r="263" spans="1:10" s="2" customFormat="1" x14ac:dyDescent="0.2">
      <c r="D263" s="5"/>
      <c r="F263" s="239"/>
      <c r="G263" s="6"/>
      <c r="H263" s="7"/>
      <c r="I263" s="8"/>
      <c r="J263" s="309"/>
    </row>
    <row r="264" spans="1:10" s="2" customFormat="1" x14ac:dyDescent="0.2">
      <c r="D264" s="5"/>
      <c r="F264" s="239"/>
      <c r="G264" s="6"/>
      <c r="H264" s="7"/>
      <c r="I264" s="8"/>
      <c r="J264" s="309"/>
    </row>
    <row r="265" spans="1:10" s="2" customFormat="1" x14ac:dyDescent="0.2">
      <c r="D265" s="5"/>
      <c r="F265" s="239"/>
      <c r="G265" s="6"/>
      <c r="H265" s="7"/>
      <c r="I265" s="8"/>
      <c r="J265" s="309"/>
    </row>
    <row r="266" spans="1:10" s="2" customFormat="1" x14ac:dyDescent="0.2">
      <c r="D266" s="5"/>
      <c r="F266" s="239"/>
      <c r="G266" s="6"/>
      <c r="H266" s="7"/>
      <c r="I266" s="8"/>
      <c r="J266" s="309"/>
    </row>
    <row r="267" spans="1:10" s="2" customFormat="1" x14ac:dyDescent="0.2">
      <c r="D267" s="5"/>
      <c r="F267" s="239"/>
      <c r="G267" s="6"/>
      <c r="H267" s="7"/>
      <c r="I267" s="8"/>
      <c r="J267" s="309"/>
    </row>
    <row r="268" spans="1:10" s="2" customFormat="1" x14ac:dyDescent="0.2">
      <c r="D268" s="5"/>
      <c r="F268" s="239"/>
      <c r="G268" s="6"/>
      <c r="H268" s="7"/>
      <c r="I268" s="8"/>
      <c r="J268" s="309"/>
    </row>
    <row r="269" spans="1:10" s="2" customFormat="1" x14ac:dyDescent="0.2">
      <c r="D269" s="5"/>
      <c r="F269" s="239"/>
      <c r="G269" s="6"/>
      <c r="H269" s="7"/>
      <c r="I269" s="8"/>
      <c r="J269" s="309"/>
    </row>
    <row r="270" spans="1:10" s="2" customFormat="1" x14ac:dyDescent="0.2">
      <c r="D270" s="5"/>
      <c r="F270" s="239"/>
      <c r="G270" s="6"/>
      <c r="H270" s="7"/>
      <c r="I270" s="8"/>
      <c r="J270" s="309"/>
    </row>
    <row r="271" spans="1:10" s="2" customFormat="1" x14ac:dyDescent="0.2">
      <c r="D271" s="5"/>
      <c r="F271" s="239"/>
      <c r="G271" s="6"/>
      <c r="H271" s="7"/>
      <c r="I271" s="8"/>
      <c r="J271" s="309"/>
    </row>
    <row r="272" spans="1:10" s="2" customFormat="1" x14ac:dyDescent="0.2">
      <c r="D272" s="5"/>
      <c r="F272" s="239"/>
      <c r="G272" s="6"/>
      <c r="H272" s="7"/>
      <c r="I272" s="8"/>
      <c r="J272" s="309"/>
    </row>
    <row r="273" spans="4:10" s="2" customFormat="1" x14ac:dyDescent="0.2">
      <c r="D273" s="5"/>
      <c r="F273" s="239"/>
      <c r="G273" s="6"/>
      <c r="H273" s="7"/>
      <c r="I273" s="8"/>
      <c r="J273" s="309"/>
    </row>
    <row r="274" spans="4:10" s="2" customFormat="1" x14ac:dyDescent="0.2">
      <c r="D274" s="5"/>
      <c r="F274" s="239"/>
      <c r="G274" s="6"/>
      <c r="H274" s="7"/>
      <c r="I274" s="8"/>
      <c r="J274" s="309"/>
    </row>
    <row r="275" spans="4:10" s="2" customFormat="1" x14ac:dyDescent="0.2">
      <c r="D275" s="5"/>
      <c r="F275" s="239"/>
      <c r="G275" s="6"/>
      <c r="H275" s="7"/>
      <c r="I275" s="8"/>
      <c r="J275" s="309"/>
    </row>
    <row r="276" spans="4:10" s="2" customFormat="1" x14ac:dyDescent="0.2">
      <c r="D276" s="5"/>
      <c r="F276" s="239"/>
      <c r="G276" s="6"/>
      <c r="H276" s="7"/>
      <c r="I276" s="8"/>
      <c r="J276" s="309"/>
    </row>
    <row r="277" spans="4:10" s="2" customFormat="1" x14ac:dyDescent="0.2">
      <c r="D277" s="5"/>
      <c r="F277" s="239"/>
      <c r="G277" s="6"/>
      <c r="H277" s="7"/>
      <c r="I277" s="8"/>
      <c r="J277" s="309"/>
    </row>
    <row r="278" spans="4:10" s="2" customFormat="1" x14ac:dyDescent="0.2">
      <c r="D278" s="5"/>
      <c r="F278" s="239"/>
      <c r="G278" s="6"/>
      <c r="H278" s="7"/>
      <c r="I278" s="8"/>
      <c r="J278" s="309"/>
    </row>
    <row r="279" spans="4:10" s="2" customFormat="1" x14ac:dyDescent="0.2">
      <c r="D279" s="5"/>
      <c r="F279" s="239"/>
      <c r="G279" s="6"/>
      <c r="H279" s="7"/>
      <c r="I279" s="8"/>
      <c r="J279" s="309"/>
    </row>
    <row r="280" spans="4:10" s="2" customFormat="1" x14ac:dyDescent="0.2">
      <c r="D280" s="5"/>
      <c r="F280" s="239"/>
      <c r="G280" s="6"/>
      <c r="H280" s="7"/>
      <c r="I280" s="8"/>
      <c r="J280" s="309"/>
    </row>
    <row r="281" spans="4:10" s="2" customFormat="1" x14ac:dyDescent="0.2">
      <c r="D281" s="5"/>
      <c r="F281" s="239"/>
      <c r="G281" s="6"/>
      <c r="H281" s="7"/>
      <c r="I281" s="8"/>
      <c r="J281" s="309"/>
    </row>
    <row r="282" spans="4:10" s="2" customFormat="1" x14ac:dyDescent="0.2">
      <c r="D282" s="5"/>
      <c r="F282" s="239"/>
      <c r="G282" s="6"/>
      <c r="H282" s="7"/>
      <c r="I282" s="8"/>
      <c r="J282" s="309"/>
    </row>
    <row r="283" spans="4:10" s="2" customFormat="1" x14ac:dyDescent="0.2">
      <c r="D283" s="5"/>
      <c r="F283" s="239"/>
      <c r="G283" s="6"/>
      <c r="H283" s="7"/>
      <c r="I283" s="8"/>
      <c r="J283" s="309"/>
    </row>
    <row r="284" spans="4:10" s="2" customFormat="1" x14ac:dyDescent="0.2">
      <c r="D284" s="5"/>
      <c r="F284" s="239"/>
      <c r="G284" s="6"/>
      <c r="H284" s="7"/>
      <c r="I284" s="8"/>
      <c r="J284" s="309"/>
    </row>
    <row r="285" spans="4:10" s="2" customFormat="1" x14ac:dyDescent="0.2">
      <c r="D285" s="5"/>
      <c r="F285" s="239"/>
      <c r="G285" s="6"/>
      <c r="H285" s="7"/>
      <c r="I285" s="8"/>
      <c r="J285" s="309"/>
    </row>
    <row r="286" spans="4:10" s="2" customFormat="1" x14ac:dyDescent="0.2">
      <c r="D286" s="5"/>
      <c r="F286" s="239"/>
      <c r="G286" s="6"/>
      <c r="H286" s="7"/>
      <c r="I286" s="8"/>
      <c r="J286" s="309"/>
    </row>
    <row r="287" spans="4:10" s="2" customFormat="1" x14ac:dyDescent="0.2">
      <c r="D287" s="5"/>
      <c r="F287" s="239"/>
      <c r="G287" s="6"/>
      <c r="H287" s="7"/>
      <c r="I287" s="8"/>
      <c r="J287" s="309"/>
    </row>
    <row r="288" spans="4:10" s="2" customFormat="1" x14ac:dyDescent="0.2">
      <c r="D288" s="5"/>
      <c r="F288" s="239"/>
      <c r="G288" s="6"/>
      <c r="H288" s="7"/>
      <c r="I288" s="8"/>
      <c r="J288" s="309"/>
    </row>
    <row r="289" spans="4:10" s="2" customFormat="1" x14ac:dyDescent="0.2">
      <c r="D289" s="5"/>
      <c r="F289" s="239"/>
      <c r="G289" s="6"/>
      <c r="H289" s="7"/>
      <c r="I289" s="8"/>
      <c r="J289" s="309"/>
    </row>
    <row r="290" spans="4:10" s="2" customFormat="1" x14ac:dyDescent="0.2">
      <c r="D290" s="5"/>
      <c r="F290" s="239"/>
      <c r="G290" s="6"/>
      <c r="H290" s="7"/>
      <c r="I290" s="8"/>
      <c r="J290" s="309"/>
    </row>
    <row r="291" spans="4:10" s="2" customFormat="1" x14ac:dyDescent="0.2">
      <c r="D291" s="5"/>
      <c r="F291" s="239"/>
      <c r="G291" s="6"/>
      <c r="H291" s="7"/>
      <c r="I291" s="8"/>
      <c r="J291" s="309"/>
    </row>
    <row r="292" spans="4:10" s="2" customFormat="1" x14ac:dyDescent="0.2">
      <c r="D292" s="5"/>
      <c r="F292" s="239"/>
      <c r="G292" s="6"/>
      <c r="H292" s="7"/>
      <c r="I292" s="8"/>
      <c r="J292" s="309"/>
    </row>
    <row r="293" spans="4:10" s="2" customFormat="1" x14ac:dyDescent="0.2">
      <c r="D293" s="5"/>
      <c r="F293" s="239"/>
      <c r="G293" s="6"/>
      <c r="H293" s="7"/>
      <c r="I293" s="8"/>
      <c r="J293" s="309"/>
    </row>
    <row r="294" spans="4:10" s="2" customFormat="1" x14ac:dyDescent="0.2">
      <c r="D294" s="5"/>
      <c r="F294" s="239"/>
      <c r="G294" s="6"/>
      <c r="H294" s="7"/>
      <c r="I294" s="8"/>
      <c r="J294" s="309"/>
    </row>
    <row r="295" spans="4:10" s="2" customFormat="1" x14ac:dyDescent="0.2">
      <c r="D295" s="5"/>
      <c r="F295" s="239"/>
      <c r="G295" s="6"/>
      <c r="H295" s="7"/>
      <c r="I295" s="8"/>
      <c r="J295" s="309"/>
    </row>
    <row r="296" spans="4:10" s="2" customFormat="1" x14ac:dyDescent="0.2">
      <c r="D296" s="5"/>
      <c r="F296" s="239"/>
      <c r="G296" s="6"/>
      <c r="H296" s="7"/>
      <c r="I296" s="8"/>
      <c r="J296" s="309"/>
    </row>
    <row r="297" spans="4:10" s="2" customFormat="1" x14ac:dyDescent="0.2">
      <c r="D297" s="5"/>
      <c r="F297" s="239"/>
      <c r="G297" s="6"/>
      <c r="H297" s="7"/>
      <c r="I297" s="8"/>
      <c r="J297" s="309"/>
    </row>
    <row r="298" spans="4:10" s="2" customFormat="1" x14ac:dyDescent="0.2">
      <c r="D298" s="5"/>
      <c r="F298" s="239"/>
      <c r="G298" s="6"/>
      <c r="H298" s="7"/>
      <c r="I298" s="8"/>
      <c r="J298" s="309"/>
    </row>
    <row r="299" spans="4:10" s="2" customFormat="1" x14ac:dyDescent="0.2">
      <c r="D299" s="5"/>
      <c r="F299" s="239"/>
      <c r="G299" s="6"/>
      <c r="H299" s="7"/>
      <c r="I299" s="8"/>
      <c r="J299" s="309"/>
    </row>
    <row r="300" spans="4:10" s="2" customFormat="1" x14ac:dyDescent="0.2">
      <c r="D300" s="5"/>
      <c r="F300" s="239"/>
      <c r="G300" s="6"/>
      <c r="H300" s="7"/>
      <c r="I300" s="8"/>
      <c r="J300" s="309"/>
    </row>
    <row r="301" spans="4:10" s="2" customFormat="1" x14ac:dyDescent="0.2">
      <c r="D301" s="5"/>
      <c r="F301" s="239"/>
      <c r="G301" s="6"/>
      <c r="H301" s="7"/>
      <c r="I301" s="8"/>
      <c r="J301" s="309"/>
    </row>
    <row r="302" spans="4:10" s="2" customFormat="1" x14ac:dyDescent="0.2">
      <c r="D302" s="5"/>
      <c r="F302" s="239"/>
      <c r="G302" s="6"/>
      <c r="H302" s="7"/>
      <c r="I302" s="8"/>
      <c r="J302" s="309"/>
    </row>
    <row r="303" spans="4:10" s="2" customFormat="1" x14ac:dyDescent="0.2">
      <c r="D303" s="5"/>
      <c r="F303" s="239"/>
      <c r="G303" s="6"/>
      <c r="H303" s="7"/>
      <c r="I303" s="8"/>
      <c r="J303" s="309"/>
    </row>
    <row r="304" spans="4:10" s="2" customFormat="1" x14ac:dyDescent="0.2">
      <c r="D304" s="5"/>
      <c r="F304" s="239"/>
      <c r="G304" s="6"/>
      <c r="H304" s="7"/>
      <c r="I304" s="8"/>
      <c r="J304" s="309"/>
    </row>
    <row r="305" spans="4:10" s="2" customFormat="1" x14ac:dyDescent="0.2">
      <c r="D305" s="5"/>
      <c r="F305" s="239"/>
      <c r="G305" s="6"/>
      <c r="H305" s="7"/>
      <c r="I305" s="8"/>
      <c r="J305" s="309"/>
    </row>
    <row r="306" spans="4:10" s="2" customFormat="1" x14ac:dyDescent="0.2">
      <c r="D306" s="5"/>
      <c r="F306" s="239"/>
      <c r="G306" s="6"/>
      <c r="H306" s="7"/>
      <c r="I306" s="8"/>
      <c r="J306" s="309"/>
    </row>
    <row r="307" spans="4:10" s="2" customFormat="1" x14ac:dyDescent="0.2">
      <c r="D307" s="5"/>
      <c r="F307" s="239"/>
      <c r="G307" s="6"/>
      <c r="H307" s="7"/>
      <c r="I307" s="8"/>
      <c r="J307" s="309"/>
    </row>
    <row r="308" spans="4:10" s="2" customFormat="1" x14ac:dyDescent="0.2">
      <c r="D308" s="5"/>
      <c r="F308" s="239"/>
      <c r="G308" s="6"/>
      <c r="H308" s="7"/>
      <c r="I308" s="8"/>
      <c r="J308" s="309"/>
    </row>
    <row r="309" spans="4:10" s="2" customFormat="1" x14ac:dyDescent="0.2">
      <c r="D309" s="5"/>
      <c r="F309" s="239"/>
      <c r="G309" s="6"/>
      <c r="H309" s="7"/>
      <c r="I309" s="8"/>
      <c r="J309" s="309"/>
    </row>
    <row r="310" spans="4:10" s="2" customFormat="1" x14ac:dyDescent="0.2">
      <c r="D310" s="5"/>
      <c r="F310" s="239"/>
      <c r="G310" s="6"/>
      <c r="H310" s="7"/>
      <c r="I310" s="8"/>
      <c r="J310" s="309"/>
    </row>
    <row r="311" spans="4:10" s="2" customFormat="1" x14ac:dyDescent="0.2">
      <c r="D311" s="5"/>
      <c r="F311" s="239"/>
      <c r="G311" s="6"/>
      <c r="H311" s="7"/>
      <c r="I311" s="8"/>
      <c r="J311" s="309"/>
    </row>
    <row r="312" spans="4:10" s="2" customFormat="1" x14ac:dyDescent="0.2">
      <c r="D312" s="5"/>
      <c r="F312" s="239"/>
      <c r="G312" s="6"/>
      <c r="H312" s="7"/>
      <c r="I312" s="8"/>
      <c r="J312" s="309"/>
    </row>
    <row r="313" spans="4:10" s="2" customFormat="1" x14ac:dyDescent="0.2">
      <c r="D313" s="5"/>
      <c r="F313" s="239"/>
      <c r="G313" s="6"/>
      <c r="H313" s="7"/>
      <c r="I313" s="8"/>
      <c r="J313" s="309"/>
    </row>
    <row r="314" spans="4:10" s="2" customFormat="1" x14ac:dyDescent="0.2">
      <c r="D314" s="5"/>
      <c r="F314" s="239"/>
      <c r="G314" s="6"/>
      <c r="H314" s="7"/>
      <c r="I314" s="8"/>
      <c r="J314" s="309"/>
    </row>
    <row r="315" spans="4:10" s="2" customFormat="1" x14ac:dyDescent="0.2">
      <c r="D315" s="5"/>
      <c r="F315" s="239"/>
      <c r="G315" s="6"/>
      <c r="H315" s="7"/>
      <c r="I315" s="8"/>
      <c r="J315" s="309"/>
    </row>
    <row r="316" spans="4:10" s="2" customFormat="1" x14ac:dyDescent="0.2">
      <c r="D316" s="5"/>
      <c r="F316" s="239"/>
      <c r="G316" s="6"/>
      <c r="H316" s="7"/>
      <c r="I316" s="8"/>
      <c r="J316" s="309"/>
    </row>
    <row r="317" spans="4:10" s="2" customFormat="1" x14ac:dyDescent="0.2">
      <c r="D317" s="5"/>
      <c r="F317" s="239"/>
      <c r="G317" s="6"/>
      <c r="H317" s="7"/>
      <c r="I317" s="8"/>
      <c r="J317" s="309"/>
    </row>
    <row r="318" spans="4:10" s="2" customFormat="1" x14ac:dyDescent="0.2">
      <c r="D318" s="5"/>
      <c r="F318" s="239"/>
      <c r="G318" s="6"/>
      <c r="H318" s="7"/>
      <c r="I318" s="8"/>
      <c r="J318" s="309"/>
    </row>
    <row r="319" spans="4:10" s="2" customFormat="1" x14ac:dyDescent="0.2">
      <c r="D319" s="5"/>
      <c r="F319" s="239"/>
      <c r="G319" s="6"/>
      <c r="H319" s="7"/>
      <c r="I319" s="8"/>
      <c r="J319" s="309"/>
    </row>
    <row r="320" spans="4:10" s="2" customFormat="1" x14ac:dyDescent="0.2">
      <c r="D320" s="5"/>
      <c r="F320" s="239"/>
      <c r="G320" s="6"/>
      <c r="H320" s="7"/>
      <c r="I320" s="8"/>
      <c r="J320" s="309"/>
    </row>
    <row r="321" spans="4:10" s="2" customFormat="1" x14ac:dyDescent="0.2">
      <c r="D321" s="5"/>
      <c r="F321" s="239"/>
      <c r="G321" s="6"/>
      <c r="H321" s="7"/>
      <c r="I321" s="8"/>
      <c r="J321" s="309"/>
    </row>
    <row r="322" spans="4:10" s="2" customFormat="1" x14ac:dyDescent="0.2">
      <c r="D322" s="5"/>
      <c r="F322" s="239"/>
      <c r="G322" s="6"/>
      <c r="H322" s="7"/>
      <c r="I322" s="8"/>
      <c r="J322" s="309"/>
    </row>
    <row r="323" spans="4:10" s="2" customFormat="1" x14ac:dyDescent="0.2">
      <c r="D323" s="5"/>
      <c r="F323" s="239"/>
      <c r="G323" s="6"/>
      <c r="H323" s="7"/>
      <c r="I323" s="8"/>
      <c r="J323" s="309"/>
    </row>
    <row r="324" spans="4:10" s="2" customFormat="1" x14ac:dyDescent="0.2">
      <c r="D324" s="5"/>
      <c r="F324" s="239"/>
      <c r="G324" s="6"/>
      <c r="H324" s="7"/>
      <c r="I324" s="8"/>
      <c r="J324" s="309"/>
    </row>
    <row r="325" spans="4:10" s="2" customFormat="1" x14ac:dyDescent="0.2">
      <c r="D325" s="5"/>
      <c r="F325" s="239"/>
      <c r="G325" s="6"/>
      <c r="H325" s="7"/>
      <c r="I325" s="8"/>
      <c r="J325" s="309"/>
    </row>
    <row r="326" spans="4:10" s="2" customFormat="1" x14ac:dyDescent="0.2">
      <c r="D326" s="5"/>
      <c r="F326" s="239"/>
      <c r="G326" s="6"/>
      <c r="H326" s="7"/>
      <c r="I326" s="8"/>
      <c r="J326" s="309"/>
    </row>
    <row r="327" spans="4:10" s="2" customFormat="1" x14ac:dyDescent="0.2">
      <c r="D327" s="5"/>
      <c r="F327" s="239"/>
      <c r="G327" s="6"/>
      <c r="H327" s="7"/>
      <c r="I327" s="8"/>
      <c r="J327" s="309"/>
    </row>
    <row r="328" spans="4:10" s="2" customFormat="1" x14ac:dyDescent="0.2">
      <c r="D328" s="5"/>
      <c r="F328" s="239"/>
      <c r="G328" s="6"/>
      <c r="H328" s="7"/>
      <c r="I328" s="8"/>
      <c r="J328" s="309"/>
    </row>
    <row r="329" spans="4:10" s="2" customFormat="1" x14ac:dyDescent="0.2">
      <c r="D329" s="5"/>
      <c r="F329" s="239"/>
      <c r="G329" s="6"/>
      <c r="H329" s="7"/>
      <c r="I329" s="8"/>
      <c r="J329" s="309"/>
    </row>
    <row r="330" spans="4:10" s="2" customFormat="1" x14ac:dyDescent="0.2">
      <c r="D330" s="5"/>
      <c r="F330" s="239"/>
      <c r="G330" s="6"/>
      <c r="H330" s="7"/>
      <c r="I330" s="8"/>
      <c r="J330" s="309"/>
    </row>
    <row r="331" spans="4:10" s="2" customFormat="1" x14ac:dyDescent="0.2">
      <c r="D331" s="5"/>
      <c r="F331" s="239"/>
      <c r="G331" s="6"/>
      <c r="H331" s="7"/>
      <c r="I331" s="8"/>
      <c r="J331" s="309"/>
    </row>
    <row r="332" spans="4:10" s="2" customFormat="1" x14ac:dyDescent="0.2">
      <c r="D332" s="5"/>
      <c r="F332" s="239"/>
      <c r="G332" s="6"/>
      <c r="H332" s="7"/>
      <c r="I332" s="8"/>
      <c r="J332" s="309"/>
    </row>
    <row r="333" spans="4:10" s="2" customFormat="1" x14ac:dyDescent="0.2">
      <c r="D333" s="5"/>
      <c r="F333" s="239"/>
      <c r="G333" s="6"/>
      <c r="H333" s="7"/>
      <c r="I333" s="8"/>
      <c r="J333" s="309"/>
    </row>
    <row r="334" spans="4:10" s="2" customFormat="1" x14ac:dyDescent="0.2">
      <c r="D334" s="5"/>
      <c r="F334" s="239"/>
      <c r="G334" s="6"/>
      <c r="H334" s="7"/>
      <c r="I334" s="8"/>
      <c r="J334" s="309"/>
    </row>
    <row r="335" spans="4:10" s="2" customFormat="1" x14ac:dyDescent="0.2">
      <c r="D335" s="5"/>
      <c r="F335" s="239"/>
      <c r="G335" s="6"/>
      <c r="H335" s="7"/>
      <c r="I335" s="8"/>
      <c r="J335" s="309"/>
    </row>
    <row r="336" spans="4:10" s="2" customFormat="1" x14ac:dyDescent="0.2">
      <c r="D336" s="5"/>
      <c r="F336" s="239"/>
      <c r="G336" s="6"/>
      <c r="H336" s="7"/>
      <c r="I336" s="8"/>
      <c r="J336" s="309"/>
    </row>
    <row r="337" spans="1:10" s="2" customFormat="1" x14ac:dyDescent="0.2">
      <c r="D337" s="5"/>
      <c r="F337" s="239"/>
      <c r="G337" s="6"/>
      <c r="H337" s="7"/>
      <c r="I337" s="8"/>
      <c r="J337" s="309"/>
    </row>
    <row r="338" spans="1:10" x14ac:dyDescent="0.2">
      <c r="A338" s="2"/>
      <c r="B338" s="2"/>
      <c r="C338" s="2"/>
      <c r="D338" s="5"/>
      <c r="E338" s="2"/>
      <c r="F338" s="239"/>
      <c r="G338" s="6"/>
      <c r="H338" s="7"/>
      <c r="I338" s="8"/>
    </row>
    <row r="339" spans="1:10" x14ac:dyDescent="0.2">
      <c r="A339" s="2"/>
      <c r="B339" s="2"/>
      <c r="C339" s="2"/>
      <c r="D339" s="5"/>
      <c r="E339" s="2"/>
      <c r="F339" s="239"/>
      <c r="G339" s="6"/>
      <c r="H339" s="7"/>
      <c r="I339" s="8"/>
    </row>
    <row r="340" spans="1:10" x14ac:dyDescent="0.2">
      <c r="A340" s="2"/>
      <c r="B340" s="2"/>
      <c r="C340" s="2"/>
      <c r="D340" s="5"/>
      <c r="E340" s="2"/>
      <c r="F340" s="239"/>
      <c r="G340" s="6"/>
      <c r="H340" s="7"/>
      <c r="I340" s="8"/>
    </row>
    <row r="341" spans="1:10" x14ac:dyDescent="0.2">
      <c r="A341" s="2"/>
      <c r="B341" s="2"/>
      <c r="C341" s="2"/>
      <c r="D341" s="5"/>
      <c r="E341" s="2"/>
      <c r="F341" s="239"/>
      <c r="G341" s="6"/>
      <c r="H341" s="7"/>
      <c r="I341" s="8"/>
    </row>
    <row r="342" spans="1:10" x14ac:dyDescent="0.2">
      <c r="G342" s="14"/>
      <c r="H342" s="15"/>
      <c r="I342" s="15"/>
    </row>
    <row r="343" spans="1:10" x14ac:dyDescent="0.2">
      <c r="G343" s="14"/>
      <c r="H343" s="15"/>
      <c r="I343" s="15"/>
    </row>
    <row r="344" spans="1:10" x14ac:dyDescent="0.2">
      <c r="G344" s="14"/>
      <c r="H344" s="15"/>
      <c r="I344" s="15"/>
    </row>
    <row r="345" spans="1:10" x14ac:dyDescent="0.2">
      <c r="G345" s="14"/>
      <c r="H345" s="15"/>
      <c r="I345" s="15"/>
    </row>
    <row r="346" spans="1:10" x14ac:dyDescent="0.2">
      <c r="G346" s="14"/>
      <c r="H346" s="15"/>
      <c r="I346" s="15"/>
    </row>
    <row r="347" spans="1:10" x14ac:dyDescent="0.2">
      <c r="G347" s="14"/>
      <c r="H347" s="15"/>
      <c r="I347" s="15"/>
    </row>
    <row r="348" spans="1:10" x14ac:dyDescent="0.2">
      <c r="G348" s="14"/>
      <c r="H348" s="15"/>
      <c r="I348" s="15"/>
    </row>
    <row r="349" spans="1:10" x14ac:dyDescent="0.2">
      <c r="G349" s="14"/>
      <c r="H349" s="15"/>
      <c r="I349" s="15"/>
    </row>
    <row r="350" spans="1:10" x14ac:dyDescent="0.2">
      <c r="G350" s="14"/>
      <c r="H350" s="15"/>
      <c r="I350" s="15"/>
    </row>
    <row r="351" spans="1:10" x14ac:dyDescent="0.2">
      <c r="G351" s="14"/>
      <c r="H351" s="15"/>
      <c r="I351" s="15"/>
    </row>
    <row r="352" spans="1:10" x14ac:dyDescent="0.2">
      <c r="G352" s="14"/>
      <c r="H352" s="15"/>
      <c r="I352" s="15"/>
    </row>
    <row r="353" spans="7:9" x14ac:dyDescent="0.2">
      <c r="G353" s="14"/>
      <c r="H353" s="15"/>
      <c r="I353" s="15"/>
    </row>
    <row r="354" spans="7:9" x14ac:dyDescent="0.2">
      <c r="G354" s="14"/>
      <c r="H354" s="15"/>
      <c r="I354" s="15"/>
    </row>
    <row r="355" spans="7:9" x14ac:dyDescent="0.2">
      <c r="G355" s="14"/>
      <c r="H355" s="15"/>
      <c r="I355" s="15"/>
    </row>
    <row r="356" spans="7:9" x14ac:dyDescent="0.2">
      <c r="G356" s="14"/>
      <c r="H356" s="15"/>
      <c r="I356" s="15"/>
    </row>
    <row r="357" spans="7:9" x14ac:dyDescent="0.2">
      <c r="G357" s="14"/>
      <c r="H357" s="15"/>
      <c r="I357" s="15"/>
    </row>
    <row r="358" spans="7:9" x14ac:dyDescent="0.2">
      <c r="G358" s="14"/>
      <c r="H358" s="15"/>
      <c r="I358" s="15"/>
    </row>
    <row r="359" spans="7:9" x14ac:dyDescent="0.2">
      <c r="G359" s="14"/>
      <c r="H359" s="15"/>
      <c r="I359" s="15"/>
    </row>
    <row r="360" spans="7:9" x14ac:dyDescent="0.2">
      <c r="G360" s="14"/>
      <c r="H360" s="15"/>
      <c r="I360" s="15"/>
    </row>
    <row r="361" spans="7:9" x14ac:dyDescent="0.2">
      <c r="G361" s="14"/>
      <c r="H361" s="15"/>
      <c r="I361" s="15"/>
    </row>
    <row r="362" spans="7:9" x14ac:dyDescent="0.2">
      <c r="G362" s="14"/>
      <c r="H362" s="15"/>
      <c r="I362" s="15"/>
    </row>
    <row r="363" spans="7:9" x14ac:dyDescent="0.2">
      <c r="G363" s="14"/>
      <c r="H363" s="15"/>
      <c r="I363" s="15"/>
    </row>
    <row r="364" spans="7:9" x14ac:dyDescent="0.2">
      <c r="G364" s="14"/>
      <c r="H364" s="15"/>
      <c r="I364" s="15"/>
    </row>
    <row r="365" spans="7:9" x14ac:dyDescent="0.2">
      <c r="G365" s="14"/>
      <c r="H365" s="15"/>
      <c r="I365" s="15"/>
    </row>
    <row r="366" spans="7:9" x14ac:dyDescent="0.2">
      <c r="G366" s="14"/>
      <c r="H366" s="15"/>
      <c r="I366" s="15"/>
    </row>
    <row r="367" spans="7:9" x14ac:dyDescent="0.2">
      <c r="G367" s="14"/>
      <c r="H367" s="15"/>
      <c r="I367" s="15"/>
    </row>
    <row r="368" spans="7:9" x14ac:dyDescent="0.2">
      <c r="G368" s="14"/>
      <c r="H368" s="15"/>
      <c r="I368" s="15"/>
    </row>
    <row r="369" spans="7:9" x14ac:dyDescent="0.2">
      <c r="G369" s="14"/>
      <c r="H369" s="15"/>
      <c r="I369" s="15"/>
    </row>
    <row r="370" spans="7:9" x14ac:dyDescent="0.2">
      <c r="G370" s="14"/>
      <c r="H370" s="15"/>
      <c r="I370" s="15"/>
    </row>
    <row r="371" spans="7:9" x14ac:dyDescent="0.2">
      <c r="G371" s="14"/>
      <c r="H371" s="15"/>
      <c r="I371" s="15"/>
    </row>
    <row r="372" spans="7:9" x14ac:dyDescent="0.2">
      <c r="G372" s="14"/>
      <c r="H372" s="15"/>
      <c r="I372" s="15"/>
    </row>
    <row r="373" spans="7:9" x14ac:dyDescent="0.2">
      <c r="G373" s="14"/>
      <c r="H373" s="15"/>
      <c r="I373" s="15"/>
    </row>
    <row r="374" spans="7:9" x14ac:dyDescent="0.2">
      <c r="G374" s="14"/>
      <c r="H374" s="15"/>
      <c r="I374" s="15"/>
    </row>
    <row r="375" spans="7:9" x14ac:dyDescent="0.2">
      <c r="G375" s="14"/>
      <c r="H375" s="15"/>
      <c r="I375" s="15"/>
    </row>
    <row r="376" spans="7:9" x14ac:dyDescent="0.2">
      <c r="G376" s="14"/>
      <c r="H376" s="15"/>
      <c r="I376" s="15"/>
    </row>
    <row r="377" spans="7:9" x14ac:dyDescent="0.2">
      <c r="G377" s="14"/>
      <c r="H377" s="15"/>
      <c r="I377" s="15"/>
    </row>
    <row r="378" spans="7:9" x14ac:dyDescent="0.2">
      <c r="G378" s="14"/>
      <c r="H378" s="15"/>
      <c r="I378" s="15"/>
    </row>
    <row r="379" spans="7:9" x14ac:dyDescent="0.2">
      <c r="G379" s="14"/>
      <c r="H379" s="15"/>
      <c r="I379" s="15"/>
    </row>
    <row r="380" spans="7:9" x14ac:dyDescent="0.2">
      <c r="G380" s="14"/>
      <c r="H380" s="15"/>
      <c r="I380" s="15"/>
    </row>
    <row r="381" spans="7:9" x14ac:dyDescent="0.2">
      <c r="G381" s="14"/>
      <c r="H381" s="15"/>
      <c r="I381" s="15"/>
    </row>
    <row r="382" spans="7:9" x14ac:dyDescent="0.2">
      <c r="G382" s="14"/>
      <c r="H382" s="15"/>
      <c r="I382" s="15"/>
    </row>
    <row r="383" spans="7:9" x14ac:dyDescent="0.2">
      <c r="G383" s="14"/>
      <c r="H383" s="15"/>
      <c r="I383" s="15"/>
    </row>
    <row r="384" spans="7:9" x14ac:dyDescent="0.2">
      <c r="G384" s="14"/>
      <c r="H384" s="15"/>
      <c r="I384" s="15"/>
    </row>
    <row r="385" spans="7:9" x14ac:dyDescent="0.2">
      <c r="G385" s="14"/>
      <c r="H385" s="15"/>
      <c r="I385" s="15"/>
    </row>
    <row r="386" spans="7:9" x14ac:dyDescent="0.2">
      <c r="G386" s="14"/>
      <c r="H386" s="15"/>
      <c r="I386" s="15"/>
    </row>
    <row r="387" spans="7:9" x14ac:dyDescent="0.2">
      <c r="G387" s="14"/>
      <c r="H387" s="15"/>
      <c r="I387" s="15"/>
    </row>
    <row r="388" spans="7:9" x14ac:dyDescent="0.2">
      <c r="G388" s="14"/>
      <c r="H388" s="15"/>
      <c r="I388" s="15"/>
    </row>
    <row r="389" spans="7:9" x14ac:dyDescent="0.2">
      <c r="G389" s="14"/>
      <c r="H389" s="15"/>
      <c r="I389" s="15"/>
    </row>
    <row r="390" spans="7:9" x14ac:dyDescent="0.2">
      <c r="G390" s="14"/>
      <c r="H390" s="15"/>
      <c r="I390" s="15"/>
    </row>
    <row r="391" spans="7:9" x14ac:dyDescent="0.2">
      <c r="G391" s="14"/>
      <c r="H391" s="15"/>
      <c r="I391" s="15"/>
    </row>
    <row r="392" spans="7:9" x14ac:dyDescent="0.2">
      <c r="G392" s="14"/>
      <c r="H392" s="15"/>
      <c r="I392" s="15"/>
    </row>
    <row r="393" spans="7:9" x14ac:dyDescent="0.2">
      <c r="G393" s="14"/>
      <c r="H393" s="15"/>
      <c r="I393" s="15"/>
    </row>
    <row r="394" spans="7:9" x14ac:dyDescent="0.2">
      <c r="G394" s="14"/>
      <c r="H394" s="15"/>
      <c r="I394" s="15"/>
    </row>
    <row r="395" spans="7:9" x14ac:dyDescent="0.2">
      <c r="G395" s="14"/>
      <c r="H395" s="15"/>
      <c r="I395" s="15"/>
    </row>
    <row r="396" spans="7:9" x14ac:dyDescent="0.2">
      <c r="G396" s="14"/>
      <c r="H396" s="15"/>
      <c r="I396" s="15"/>
    </row>
    <row r="397" spans="7:9" x14ac:dyDescent="0.2">
      <c r="G397" s="14"/>
      <c r="H397" s="15"/>
      <c r="I397" s="15"/>
    </row>
    <row r="398" spans="7:9" x14ac:dyDescent="0.2">
      <c r="G398" s="14"/>
      <c r="H398" s="15"/>
      <c r="I398" s="15"/>
    </row>
    <row r="399" spans="7:9" x14ac:dyDescent="0.2">
      <c r="G399" s="14"/>
      <c r="H399" s="15"/>
      <c r="I399" s="15"/>
    </row>
    <row r="400" spans="7:9" x14ac:dyDescent="0.2">
      <c r="G400" s="14"/>
      <c r="H400" s="15"/>
      <c r="I400" s="15"/>
    </row>
    <row r="401" spans="7:9" x14ac:dyDescent="0.2">
      <c r="G401" s="14"/>
      <c r="H401" s="15"/>
      <c r="I401" s="15"/>
    </row>
    <row r="402" spans="7:9" x14ac:dyDescent="0.2">
      <c r="G402" s="14"/>
      <c r="H402" s="15"/>
      <c r="I402" s="15"/>
    </row>
    <row r="403" spans="7:9" x14ac:dyDescent="0.2">
      <c r="G403" s="14"/>
      <c r="H403" s="15"/>
      <c r="I403" s="15"/>
    </row>
    <row r="404" spans="7:9" x14ac:dyDescent="0.2">
      <c r="G404" s="14"/>
      <c r="H404" s="15"/>
      <c r="I404" s="15"/>
    </row>
    <row r="405" spans="7:9" x14ac:dyDescent="0.2">
      <c r="G405" s="14"/>
      <c r="H405" s="15"/>
      <c r="I405" s="15"/>
    </row>
    <row r="406" spans="7:9" x14ac:dyDescent="0.2">
      <c r="G406" s="14"/>
      <c r="H406" s="15"/>
      <c r="I406" s="15"/>
    </row>
    <row r="407" spans="7:9" x14ac:dyDescent="0.2">
      <c r="G407" s="14"/>
      <c r="H407" s="15"/>
      <c r="I407" s="15"/>
    </row>
    <row r="408" spans="7:9" x14ac:dyDescent="0.2">
      <c r="G408" s="14"/>
      <c r="H408" s="15"/>
      <c r="I408" s="15"/>
    </row>
    <row r="409" spans="7:9" x14ac:dyDescent="0.2">
      <c r="G409" s="14"/>
      <c r="H409" s="15"/>
      <c r="I409" s="15"/>
    </row>
    <row r="410" spans="7:9" x14ac:dyDescent="0.2">
      <c r="G410" s="14"/>
      <c r="H410" s="15"/>
      <c r="I410" s="15"/>
    </row>
    <row r="411" spans="7:9" x14ac:dyDescent="0.2">
      <c r="G411" s="14"/>
      <c r="H411" s="15"/>
      <c r="I411" s="15"/>
    </row>
    <row r="412" spans="7:9" x14ac:dyDescent="0.2">
      <c r="G412" s="14"/>
      <c r="H412" s="15"/>
      <c r="I412" s="15"/>
    </row>
    <row r="413" spans="7:9" x14ac:dyDescent="0.2">
      <c r="G413" s="14"/>
      <c r="H413" s="15"/>
      <c r="I413" s="15"/>
    </row>
    <row r="414" spans="7:9" x14ac:dyDescent="0.2">
      <c r="G414" s="14"/>
      <c r="H414" s="15"/>
      <c r="I414" s="15"/>
    </row>
    <row r="415" spans="7:9" x14ac:dyDescent="0.2">
      <c r="G415" s="14"/>
      <c r="H415" s="15"/>
      <c r="I415" s="15"/>
    </row>
    <row r="416" spans="7:9" x14ac:dyDescent="0.2">
      <c r="G416" s="14"/>
      <c r="H416" s="15"/>
      <c r="I416" s="15"/>
    </row>
    <row r="417" spans="7:9" x14ac:dyDescent="0.2">
      <c r="G417" s="14"/>
      <c r="H417" s="15"/>
      <c r="I417" s="15"/>
    </row>
    <row r="418" spans="7:9" x14ac:dyDescent="0.2">
      <c r="G418" s="14"/>
      <c r="H418" s="15"/>
      <c r="I418" s="15"/>
    </row>
    <row r="419" spans="7:9" x14ac:dyDescent="0.2">
      <c r="G419" s="14"/>
      <c r="H419" s="15"/>
      <c r="I419" s="15"/>
    </row>
    <row r="420" spans="7:9" x14ac:dyDescent="0.2">
      <c r="G420" s="14"/>
      <c r="H420" s="15"/>
      <c r="I420" s="15"/>
    </row>
    <row r="421" spans="7:9" x14ac:dyDescent="0.2">
      <c r="G421" s="14"/>
      <c r="H421" s="15"/>
      <c r="I421" s="15"/>
    </row>
    <row r="422" spans="7:9" x14ac:dyDescent="0.2">
      <c r="G422" s="14"/>
      <c r="H422" s="15"/>
      <c r="I422" s="15"/>
    </row>
    <row r="423" spans="7:9" x14ac:dyDescent="0.2">
      <c r="G423" s="14"/>
      <c r="H423" s="15"/>
      <c r="I423" s="15"/>
    </row>
    <row r="424" spans="7:9" x14ac:dyDescent="0.2">
      <c r="G424" s="14"/>
      <c r="H424" s="15"/>
      <c r="I424" s="15"/>
    </row>
    <row r="425" spans="7:9" x14ac:dyDescent="0.2">
      <c r="G425" s="14"/>
      <c r="H425" s="15"/>
      <c r="I425" s="15"/>
    </row>
    <row r="426" spans="7:9" x14ac:dyDescent="0.2">
      <c r="G426" s="14"/>
      <c r="H426" s="15"/>
      <c r="I426" s="15"/>
    </row>
    <row r="427" spans="7:9" x14ac:dyDescent="0.2">
      <c r="G427" s="14"/>
      <c r="H427" s="15"/>
      <c r="I427" s="15"/>
    </row>
    <row r="428" spans="7:9" x14ac:dyDescent="0.2">
      <c r="G428" s="14"/>
      <c r="H428" s="15"/>
      <c r="I428" s="15"/>
    </row>
    <row r="429" spans="7:9" x14ac:dyDescent="0.2">
      <c r="G429" s="14"/>
      <c r="H429" s="15"/>
      <c r="I429" s="15"/>
    </row>
    <row r="430" spans="7:9" x14ac:dyDescent="0.2">
      <c r="G430" s="14"/>
      <c r="H430" s="15"/>
      <c r="I430" s="15"/>
    </row>
    <row r="431" spans="7:9" x14ac:dyDescent="0.2">
      <c r="G431" s="14"/>
      <c r="H431" s="15"/>
      <c r="I431" s="15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  <customSheetView guid="{0D15794D-33E7-4EDD-A07F-A6066BA93F39}" scale="75" fitToPage="1" showRuler="0">
      <pane ySplit="2" topLeftCell="A3" activePane="bottomLeft" state="frozen"/>
      <selection pane="bottomLeft" activeCell="A12" sqref="A12:IV1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2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&amp;L&amp;8&amp;F &amp;A&amp;R&amp;"Times New Roman,Normal"&amp;P af &amp;N</oddFooter>
      </headerFooter>
    </customSheetView>
  </customSheetViews>
  <mergeCells count="2">
    <mergeCell ref="A1:F1"/>
    <mergeCell ref="G1:I1"/>
  </mergeCells>
  <phoneticPr fontId="0" type="noConversion"/>
  <conditionalFormatting sqref="I2:I6 I99:I103 I221:I65439 I40:I51 I148:I149 I14:I36 I159:I219 I54:I96 I106:I144">
    <cfRule type="cellIs" dxfId="15" priority="202" stopIfTrue="1" operator="equal">
      <formula>0</formula>
    </cfRule>
  </conditionalFormatting>
  <conditionalFormatting sqref="I12">
    <cfRule type="cellIs" dxfId="14" priority="183" stopIfTrue="1" operator="equal">
      <formula>0</formula>
    </cfRule>
  </conditionalFormatting>
  <conditionalFormatting sqref="I13">
    <cfRule type="cellIs" dxfId="13" priority="182" stopIfTrue="1" operator="equal">
      <formula>0</formula>
    </cfRule>
  </conditionalFormatting>
  <conditionalFormatting sqref="I104">
    <cfRule type="cellIs" dxfId="12" priority="155" stopIfTrue="1" operator="equal">
      <formula>0</formula>
    </cfRule>
  </conditionalFormatting>
  <conditionalFormatting sqref="I38:I39">
    <cfRule type="cellIs" dxfId="11" priority="112" stopIfTrue="1" operator="equal">
      <formula>0</formula>
    </cfRule>
  </conditionalFormatting>
  <conditionalFormatting sqref="I37">
    <cfRule type="cellIs" dxfId="10" priority="91" stopIfTrue="1" operator="equal">
      <formula>0</formula>
    </cfRule>
  </conditionalFormatting>
  <conditionalFormatting sqref="I220">
    <cfRule type="cellIs" dxfId="9" priority="67" stopIfTrue="1" operator="equal">
      <formula>0</formula>
    </cfRule>
  </conditionalFormatting>
  <conditionalFormatting sqref="G1">
    <cfRule type="cellIs" dxfId="8" priority="48" stopIfTrue="1" operator="equal">
      <formula>0</formula>
    </cfRule>
  </conditionalFormatting>
  <conditionalFormatting sqref="I7:I11">
    <cfRule type="cellIs" dxfId="7" priority="56" stopIfTrue="1" operator="equal">
      <formula>0</formula>
    </cfRule>
  </conditionalFormatting>
  <conditionalFormatting sqref="I97:I98">
    <cfRule type="cellIs" dxfId="6" priority="31" stopIfTrue="1" operator="equal">
      <formula>0</formula>
    </cfRule>
  </conditionalFormatting>
  <conditionalFormatting sqref="I52:I53">
    <cfRule type="cellIs" dxfId="5" priority="34" stopIfTrue="1" operator="equal">
      <formula>0</formula>
    </cfRule>
  </conditionalFormatting>
  <conditionalFormatting sqref="I105">
    <cfRule type="cellIs" dxfId="4" priority="30" stopIfTrue="1" operator="equal">
      <formula>0</formula>
    </cfRule>
  </conditionalFormatting>
  <conditionalFormatting sqref="I145:I147">
    <cfRule type="cellIs" dxfId="3" priority="27" stopIfTrue="1" operator="equal">
      <formula>0</formula>
    </cfRule>
  </conditionalFormatting>
  <conditionalFormatting sqref="I150">
    <cfRule type="cellIs" dxfId="2" priority="15" stopIfTrue="1" operator="equal">
      <formula>0</formula>
    </cfRule>
  </conditionalFormatting>
  <conditionalFormatting sqref="I153:I158">
    <cfRule type="cellIs" dxfId="1" priority="3" stopIfTrue="1" operator="equal">
      <formula>0</formula>
    </cfRule>
  </conditionalFormatting>
  <conditionalFormatting sqref="I151:I152">
    <cfRule type="cellIs" dxfId="0" priority="4" stopIfTrue="1" operator="equal">
      <formula>0</formula>
    </cfRule>
  </conditionalFormatting>
  <printOptions horizontalCentered="1"/>
  <pageMargins left="0.74803149606299213" right="0.23622047244094491" top="0.94488188976377963" bottom="0.59055118110236227" header="0.35433070866141736" footer="0.19685039370078741"/>
  <pageSetup paperSize="9" scale="56" fitToHeight="0" orientation="portrait" r:id="rId3"/>
  <headerFooter alignWithMargins="0">
    <oddHeader>&amp;R&amp;"Times New Roman,Normal"&amp;12 &amp;A side &amp;P af &amp;N</oddHeader>
    <oddFooter>&amp;L&amp;8&amp;F &amp;A&amp;R&amp;"Times New Roman,Normal"&amp;P af &amp;N</oddFooter>
  </headerFooter>
  <rowBreaks count="4" manualBreakCount="4">
    <brk id="55" max="8" man="1"/>
    <brk id="108" max="8" man="1"/>
    <brk id="161" max="8" man="1"/>
    <brk id="210" max="8" man="1"/>
  </rowBreaks>
  <drawing r:id="rId4"/>
  <legacyDrawing r:id="rId5"/>
  <controls>
    <mc:AlternateContent xmlns:mc="http://schemas.openxmlformats.org/markup-compatibility/2006">
      <mc:Choice Requires="x14">
        <control shapeId="6152" r:id="rId6" name="CommandButton2">
          <controlPr defaultSize="0" autoLine="0" r:id="rId7">
            <anchor moveWithCells="1">
              <from>
                <xdr:col>9</xdr:col>
                <xdr:colOff>0</xdr:colOff>
                <xdr:row>1</xdr:row>
                <xdr:rowOff>47625</xdr:rowOff>
              </from>
              <to>
                <xdr:col>11</xdr:col>
                <xdr:colOff>409575</xdr:colOff>
                <xdr:row>1</xdr:row>
                <xdr:rowOff>352425</xdr:rowOff>
              </to>
            </anchor>
          </controlPr>
        </control>
      </mc:Choice>
      <mc:Fallback>
        <control shapeId="6152" r:id="rId6" name="CommandButton2"/>
      </mc:Fallback>
    </mc:AlternateContent>
    <mc:AlternateContent xmlns:mc="http://schemas.openxmlformats.org/markup-compatibility/2006">
      <mc:Choice Requires="x14">
        <control shapeId="6151" r:id="rId8" name="CommandButton1">
          <controlPr defaultSize="0" autoLine="0" r:id="rId9">
            <anchor moveWithCells="1">
              <from>
                <xdr:col>9</xdr:col>
                <xdr:colOff>0</xdr:colOff>
                <xdr:row>0</xdr:row>
                <xdr:rowOff>28575</xdr:rowOff>
              </from>
              <to>
                <xdr:col>11</xdr:col>
                <xdr:colOff>400050</xdr:colOff>
                <xdr:row>0</xdr:row>
                <xdr:rowOff>314325</xdr:rowOff>
              </to>
            </anchor>
          </controlPr>
        </control>
      </mc:Choice>
      <mc:Fallback>
        <control shapeId="6151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13</vt:i4>
      </vt:variant>
    </vt:vector>
  </HeadingPairs>
  <TitlesOfParts>
    <vt:vector size="16" baseType="lpstr">
      <vt:lpstr>Forside</vt:lpstr>
      <vt:lpstr>Side A</vt:lpstr>
      <vt:lpstr>Tilbudsliste</vt:lpstr>
      <vt:lpstr>HP01_Kontrakt</vt:lpstr>
      <vt:lpstr>HP02_Kontrakt</vt:lpstr>
      <vt:lpstr>HP03_Kontrakt</vt:lpstr>
      <vt:lpstr>HP04_Kontrakt</vt:lpstr>
      <vt:lpstr>HP05_Kontrakt</vt:lpstr>
      <vt:lpstr>HP07_Kontrakt</vt:lpstr>
      <vt:lpstr>HP08_Kontrakt</vt:lpstr>
      <vt:lpstr>HP09_Kontrakt</vt:lpstr>
      <vt:lpstr>HP10_Kontrakt</vt:lpstr>
      <vt:lpstr>HP14_Kontrakt</vt:lpstr>
      <vt:lpstr>'Side A'!Udskriftsområde</vt:lpstr>
      <vt:lpstr>Tilbudsliste!Udskriftsområde</vt:lpstr>
      <vt:lpstr>Tilbudsliste!Udskriftstitler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</dc:title>
  <dc:creator>Rawa Najat Mahmoud</dc:creator>
  <cp:lastModifiedBy>Louise Koch Perry</cp:lastModifiedBy>
  <cp:lastPrinted>2019-09-19T12:09:01Z</cp:lastPrinted>
  <dcterms:created xsi:type="dcterms:W3CDTF">1997-06-19T09:36:56Z</dcterms:created>
  <dcterms:modified xsi:type="dcterms:W3CDTF">2019-09-19T12:09:14Z</dcterms:modified>
</cp:coreProperties>
</file>